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3"/>
  <workbookPr codeName="ThisWorkbook"/>
  <mc:AlternateContent xmlns:mc="http://schemas.openxmlformats.org/markup-compatibility/2006">
    <mc:Choice Requires="x15">
      <x15ac:absPath xmlns:x15ac="http://schemas.microsoft.com/office/spreadsheetml/2010/11/ac" url="C:\Users\NRC07\Desktop\KFW-Updated FWA package\LOT 1\"/>
    </mc:Choice>
  </mc:AlternateContent>
  <xr:revisionPtr revIDLastSave="5" documentId="11_F005B012666B26D8BBEC4662B933DE83C4B204C8" xr6:coauthVersionLast="47" xr6:coauthVersionMax="47" xr10:uidLastSave="{1C127FEC-C341-4EE7-9E39-C857322003C8}"/>
  <bookViews>
    <workbookView xWindow="0" yWindow="0" windowWidth="28800" windowHeight="12300" firstSheet="2" activeTab="2" xr2:uid="{00000000-000D-0000-FFFF-FFFF00000000}"/>
  </bookViews>
  <sheets>
    <sheet name="Main" sheetId="2" state="hidden" r:id="rId1"/>
    <sheet name="TOTAL BOQ " sheetId="29" state="hidden" r:id="rId2"/>
    <sheet name="BoQ-FWA" sheetId="156" r:id="rId3"/>
    <sheet name="Sample material check list " sheetId="157" r:id="rId4"/>
    <sheet name="592" sheetId="45" state="hidden" r:id="rId5"/>
    <sheet name="5" sheetId="60" state="hidden" r:id="rId6"/>
    <sheet name="6" sheetId="61" state="hidden" r:id="rId7"/>
    <sheet name="7" sheetId="59" state="hidden" r:id="rId8"/>
    <sheet name="8" sheetId="63" state="hidden" r:id="rId9"/>
    <sheet name="9" sheetId="64" state="hidden" r:id="rId10"/>
    <sheet name="10" sheetId="65" state="hidden" r:id="rId11"/>
    <sheet name="11" sheetId="66" state="hidden" r:id="rId12"/>
    <sheet name="12" sheetId="67" state="hidden" r:id="rId13"/>
    <sheet name="13" sheetId="68" state="hidden" r:id="rId14"/>
    <sheet name="14" sheetId="69" state="hidden" r:id="rId15"/>
    <sheet name="15" sheetId="70" state="hidden" r:id="rId16"/>
    <sheet name="16" sheetId="71" state="hidden" r:id="rId17"/>
    <sheet name="17" sheetId="72" state="hidden" r:id="rId18"/>
    <sheet name="18" sheetId="73" state="hidden" r:id="rId19"/>
    <sheet name="19" sheetId="74" state="hidden" r:id="rId20"/>
    <sheet name="20" sheetId="75" state="hidden" r:id="rId21"/>
    <sheet name="21" sheetId="76" state="hidden" r:id="rId22"/>
    <sheet name="22" sheetId="77" state="hidden" r:id="rId23"/>
    <sheet name="23" sheetId="78" state="hidden" r:id="rId24"/>
    <sheet name="24" sheetId="79" state="hidden" r:id="rId25"/>
    <sheet name="25" sheetId="80" state="hidden" r:id="rId26"/>
    <sheet name="26" sheetId="81" state="hidden" r:id="rId27"/>
    <sheet name="27" sheetId="82" state="hidden" r:id="rId28"/>
    <sheet name="28" sheetId="83" state="hidden" r:id="rId29"/>
    <sheet name="29" sheetId="84" state="hidden" r:id="rId30"/>
    <sheet name="30" sheetId="85" state="hidden" r:id="rId31"/>
    <sheet name="Total Quantities" sheetId="25" state="hidden" r:id="rId32"/>
  </sheets>
  <definedNames>
    <definedName name="_xlnm.Print_Area" localSheetId="10">'10'!$A$1:$K$70</definedName>
    <definedName name="_xlnm.Print_Area" localSheetId="11">'11'!$A$1:$K$70</definedName>
    <definedName name="_xlnm.Print_Area" localSheetId="12">'12'!$A$1:$K$70</definedName>
    <definedName name="_xlnm.Print_Area" localSheetId="13">'13'!$A$1:$K$70</definedName>
    <definedName name="_xlnm.Print_Area" localSheetId="14">'14'!$A$1:$K$70</definedName>
    <definedName name="_xlnm.Print_Area" localSheetId="15">'15'!$A$1:$K$70</definedName>
    <definedName name="_xlnm.Print_Area" localSheetId="16">'16'!$A$1:$K$70</definedName>
    <definedName name="_xlnm.Print_Area" localSheetId="17">'17'!$A$1:$K$69</definedName>
    <definedName name="_xlnm.Print_Area" localSheetId="18">'18'!$A$1:$K$70</definedName>
    <definedName name="_xlnm.Print_Area" localSheetId="19">'19'!$A$1:$K$70</definedName>
    <definedName name="_xlnm.Print_Area" localSheetId="20">'20'!$A$1:$K$70</definedName>
    <definedName name="_xlnm.Print_Area" localSheetId="21">'21'!$A$1:$K$70</definedName>
    <definedName name="_xlnm.Print_Area" localSheetId="22">'22'!$A$1:$K$70</definedName>
    <definedName name="_xlnm.Print_Area" localSheetId="23">'23'!$A$1:$K$70</definedName>
    <definedName name="_xlnm.Print_Area" localSheetId="24">'24'!$A$1:$K$70</definedName>
    <definedName name="_xlnm.Print_Area" localSheetId="25">'25'!$A$1:$K$70</definedName>
    <definedName name="_xlnm.Print_Area" localSheetId="26">'26'!$A$1:$K$70</definedName>
    <definedName name="_xlnm.Print_Area" localSheetId="27">'27'!$A$1:$K$70</definedName>
    <definedName name="_xlnm.Print_Area" localSheetId="28">'28'!$A$1:$K$70</definedName>
    <definedName name="_xlnm.Print_Area" localSheetId="29">'29'!$A$1:$K$70</definedName>
    <definedName name="_xlnm.Print_Area" localSheetId="30">'30'!$A$1:$K$70</definedName>
    <definedName name="_xlnm.Print_Area" localSheetId="5">'5'!$A$1:$K$70</definedName>
    <definedName name="_xlnm.Print_Area" localSheetId="4">'592'!$A$1:$K$70</definedName>
    <definedName name="_xlnm.Print_Area" localSheetId="6">'6'!$A$1:$K$70</definedName>
    <definedName name="_xlnm.Print_Area" localSheetId="7">'7'!$A$1:$K$70</definedName>
    <definedName name="_xlnm.Print_Area" localSheetId="8">'8'!$A$1:$K$70</definedName>
    <definedName name="_xlnm.Print_Area" localSheetId="9">'9'!$A$1:$K$70</definedName>
    <definedName name="_xlnm.Print_Area" localSheetId="2">'BoQ-FWA'!$A$1:$M$112</definedName>
    <definedName name="_xlnm.Print_Area" localSheetId="0">Main!$A$1:$F$37</definedName>
    <definedName name="_xlnm.Print_Area" localSheetId="1">'TOTAL BOQ '!$A$1:$K$70</definedName>
    <definedName name="_xlnm.Print_Area" localSheetId="31">'Total Quantities'!$A$1:$K$70</definedName>
    <definedName name="_xlnm.Print_Titles" localSheetId="10">'10'!$1:$6</definedName>
    <definedName name="_xlnm.Print_Titles" localSheetId="11">'11'!$1:$6</definedName>
    <definedName name="_xlnm.Print_Titles" localSheetId="12">'12'!$1:$6</definedName>
    <definedName name="_xlnm.Print_Titles" localSheetId="13">'13'!$1:$6</definedName>
    <definedName name="_xlnm.Print_Titles" localSheetId="14">'14'!$1:$6</definedName>
    <definedName name="_xlnm.Print_Titles" localSheetId="15">'15'!$1:$6</definedName>
    <definedName name="_xlnm.Print_Titles" localSheetId="16">'16'!$1:$6</definedName>
    <definedName name="_xlnm.Print_Titles" localSheetId="17">'17'!$1:$6</definedName>
    <definedName name="_xlnm.Print_Titles" localSheetId="18">'18'!$1:$6</definedName>
    <definedName name="_xlnm.Print_Titles" localSheetId="19">'19'!$1:$6</definedName>
    <definedName name="_xlnm.Print_Titles" localSheetId="20">'20'!$1:$6</definedName>
    <definedName name="_xlnm.Print_Titles" localSheetId="21">'21'!$1:$6</definedName>
    <definedName name="_xlnm.Print_Titles" localSheetId="22">'22'!$1:$6</definedName>
    <definedName name="_xlnm.Print_Titles" localSheetId="23">'23'!$1:$6</definedName>
    <definedName name="_xlnm.Print_Titles" localSheetId="24">'24'!$1:$6</definedName>
    <definedName name="_xlnm.Print_Titles" localSheetId="25">'25'!$1:$6</definedName>
    <definedName name="_xlnm.Print_Titles" localSheetId="26">'26'!$1:$6</definedName>
    <definedName name="_xlnm.Print_Titles" localSheetId="27">'27'!$1:$6</definedName>
    <definedName name="_xlnm.Print_Titles" localSheetId="28">'28'!$1:$6</definedName>
    <definedName name="_xlnm.Print_Titles" localSheetId="29">'29'!$1:$6</definedName>
    <definedName name="_xlnm.Print_Titles" localSheetId="30">'30'!$1:$6</definedName>
    <definedName name="_xlnm.Print_Titles" localSheetId="5">'5'!$1:$6</definedName>
    <definedName name="_xlnm.Print_Titles" localSheetId="4">'592'!$1:$6</definedName>
    <definedName name="_xlnm.Print_Titles" localSheetId="6">'6'!$1:$6</definedName>
    <definedName name="_xlnm.Print_Titles" localSheetId="7">'7'!$1:$6</definedName>
    <definedName name="_xlnm.Print_Titles" localSheetId="8">'8'!$1:$6</definedName>
    <definedName name="_xlnm.Print_Titles" localSheetId="9">'9'!$1:$6</definedName>
    <definedName name="_xlnm.Print_Titles" localSheetId="2">'BoQ-FWA'!$1:$7</definedName>
    <definedName name="_xlnm.Print_Titles" localSheetId="1">'TOTAL BOQ '!$1:$6</definedName>
    <definedName name="_xlnm.Print_Titles" localSheetId="31">'Total Quantities'!$1:$6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29" l="1"/>
  <c r="I15" i="29"/>
  <c r="I16" i="29"/>
  <c r="I18" i="29"/>
  <c r="I19" i="29"/>
  <c r="I20" i="29"/>
  <c r="I21" i="29"/>
  <c r="I22" i="29"/>
  <c r="I23" i="29"/>
  <c r="I25" i="29"/>
  <c r="I29" i="29"/>
  <c r="I31" i="29"/>
  <c r="I32" i="29"/>
  <c r="I34" i="29"/>
  <c r="I35" i="29"/>
  <c r="I36" i="29"/>
  <c r="I37" i="29"/>
  <c r="I38" i="29"/>
  <c r="I39" i="29"/>
  <c r="I40" i="29"/>
  <c r="I41" i="29"/>
  <c r="I42" i="29"/>
  <c r="I43" i="29"/>
  <c r="I44" i="29"/>
  <c r="I45" i="29"/>
  <c r="I46" i="29"/>
  <c r="I47" i="29"/>
  <c r="I48" i="29"/>
  <c r="I49" i="29"/>
  <c r="I50" i="29"/>
  <c r="I51" i="29"/>
  <c r="I53" i="29"/>
  <c r="I54" i="29"/>
  <c r="I56" i="29"/>
  <c r="I57" i="29"/>
  <c r="I58" i="29"/>
  <c r="I59" i="29"/>
  <c r="I60" i="29"/>
  <c r="I61" i="29"/>
  <c r="I62" i="29"/>
  <c r="I63" i="29"/>
  <c r="I64" i="29"/>
  <c r="I65" i="29"/>
  <c r="I66" i="29"/>
  <c r="I67" i="29"/>
  <c r="C26" i="2"/>
  <c r="C25" i="2"/>
  <c r="C24" i="2"/>
  <c r="K67" i="85"/>
  <c r="K66" i="85"/>
  <c r="K65" i="85"/>
  <c r="K64" i="85"/>
  <c r="K63" i="85"/>
  <c r="K62" i="85"/>
  <c r="K61" i="85"/>
  <c r="K60" i="85"/>
  <c r="K59" i="85"/>
  <c r="K58" i="85"/>
  <c r="K57" i="85"/>
  <c r="K56" i="85"/>
  <c r="K54" i="85"/>
  <c r="K53" i="85"/>
  <c r="K51" i="85"/>
  <c r="K50" i="85"/>
  <c r="K49" i="85"/>
  <c r="K48" i="85"/>
  <c r="K47" i="85"/>
  <c r="K46" i="85"/>
  <c r="K45" i="85"/>
  <c r="K44" i="85"/>
  <c r="K43" i="85"/>
  <c r="K42" i="85"/>
  <c r="K41" i="85"/>
  <c r="K40" i="85"/>
  <c r="K39" i="85"/>
  <c r="K38" i="85"/>
  <c r="K37" i="85"/>
  <c r="K36" i="85"/>
  <c r="K35" i="85"/>
  <c r="K34" i="85"/>
  <c r="K32" i="85"/>
  <c r="K31" i="85"/>
  <c r="K29" i="85"/>
  <c r="K28" i="85"/>
  <c r="K27" i="85"/>
  <c r="K26" i="85"/>
  <c r="K25" i="85"/>
  <c r="K23" i="85"/>
  <c r="K22" i="85"/>
  <c r="K21" i="85"/>
  <c r="K20" i="85"/>
  <c r="K19" i="85"/>
  <c r="K18" i="85"/>
  <c r="K16" i="85"/>
  <c r="K15" i="85"/>
  <c r="K14" i="85"/>
  <c r="K13" i="85"/>
  <c r="K12" i="85"/>
  <c r="K11" i="85"/>
  <c r="K9" i="85"/>
  <c r="K8" i="85"/>
  <c r="K67" i="84"/>
  <c r="K66" i="84"/>
  <c r="K65" i="84"/>
  <c r="K64" i="84"/>
  <c r="K63" i="84"/>
  <c r="K62" i="84"/>
  <c r="K61" i="84"/>
  <c r="K60" i="84"/>
  <c r="K59" i="84"/>
  <c r="K58" i="84"/>
  <c r="K57" i="84"/>
  <c r="K56" i="84"/>
  <c r="K54" i="84"/>
  <c r="K53" i="84"/>
  <c r="K51" i="84"/>
  <c r="K50" i="84"/>
  <c r="K49" i="84"/>
  <c r="K48" i="84"/>
  <c r="K47" i="84"/>
  <c r="K46" i="84"/>
  <c r="K45" i="84"/>
  <c r="K44" i="84"/>
  <c r="K43" i="84"/>
  <c r="K42" i="84"/>
  <c r="K41" i="84"/>
  <c r="K40" i="84"/>
  <c r="K39" i="84"/>
  <c r="K38" i="84"/>
  <c r="K37" i="84"/>
  <c r="K36" i="84"/>
  <c r="K35" i="84"/>
  <c r="K34" i="84"/>
  <c r="K32" i="84"/>
  <c r="K31" i="84"/>
  <c r="K29" i="84"/>
  <c r="K28" i="84"/>
  <c r="K27" i="84"/>
  <c r="K26" i="84"/>
  <c r="K25" i="84"/>
  <c r="K23" i="84"/>
  <c r="K22" i="84"/>
  <c r="K21" i="84"/>
  <c r="K20" i="84"/>
  <c r="K19" i="84"/>
  <c r="K18" i="84"/>
  <c r="K16" i="84"/>
  <c r="K15" i="84"/>
  <c r="K14" i="84"/>
  <c r="K13" i="84"/>
  <c r="K12" i="84"/>
  <c r="K11" i="84"/>
  <c r="K9" i="84"/>
  <c r="K8" i="84"/>
  <c r="K67" i="83"/>
  <c r="K66" i="83"/>
  <c r="K65" i="83"/>
  <c r="K64" i="83"/>
  <c r="K63" i="83"/>
  <c r="K62" i="83"/>
  <c r="K61" i="83"/>
  <c r="K60" i="83"/>
  <c r="K59" i="83"/>
  <c r="K58" i="83"/>
  <c r="K57" i="83"/>
  <c r="K56" i="83"/>
  <c r="K54" i="83"/>
  <c r="K53" i="83"/>
  <c r="K51" i="83"/>
  <c r="K50" i="83"/>
  <c r="K49" i="83"/>
  <c r="K48" i="83"/>
  <c r="K47" i="83"/>
  <c r="K46" i="83"/>
  <c r="K45" i="83"/>
  <c r="K44" i="83"/>
  <c r="K43" i="83"/>
  <c r="K42" i="83"/>
  <c r="K41" i="83"/>
  <c r="K40" i="83"/>
  <c r="K39" i="83"/>
  <c r="K38" i="83"/>
  <c r="K37" i="83"/>
  <c r="K36" i="83"/>
  <c r="K35" i="83"/>
  <c r="K34" i="83"/>
  <c r="K32" i="83"/>
  <c r="K31" i="83"/>
  <c r="K29" i="83"/>
  <c r="K28" i="83"/>
  <c r="K27" i="83"/>
  <c r="K26" i="83"/>
  <c r="K25" i="83"/>
  <c r="K23" i="83"/>
  <c r="K22" i="83"/>
  <c r="K21" i="83"/>
  <c r="K20" i="83"/>
  <c r="K19" i="83"/>
  <c r="K18" i="83"/>
  <c r="K16" i="83"/>
  <c r="K15" i="83"/>
  <c r="K14" i="83"/>
  <c r="K13" i="83"/>
  <c r="K12" i="83"/>
  <c r="K11" i="83"/>
  <c r="K9" i="83"/>
  <c r="K8" i="83"/>
  <c r="K69" i="83" s="1"/>
  <c r="E33" i="2" s="1"/>
  <c r="F33" i="2" s="1"/>
  <c r="K67" i="82"/>
  <c r="K66" i="82"/>
  <c r="K65" i="82"/>
  <c r="K64" i="82"/>
  <c r="K63" i="82"/>
  <c r="K62" i="82"/>
  <c r="K61" i="82"/>
  <c r="K60" i="82"/>
  <c r="K59" i="82"/>
  <c r="K58" i="82"/>
  <c r="K57" i="82"/>
  <c r="K56" i="82"/>
  <c r="K54" i="82"/>
  <c r="K53" i="82"/>
  <c r="K51" i="82"/>
  <c r="K50" i="82"/>
  <c r="K49" i="82"/>
  <c r="K48" i="82"/>
  <c r="K47" i="82"/>
  <c r="K46" i="82"/>
  <c r="K45" i="82"/>
  <c r="K44" i="82"/>
  <c r="K43" i="82"/>
  <c r="K42" i="82"/>
  <c r="K41" i="82"/>
  <c r="K40" i="82"/>
  <c r="K39" i="82"/>
  <c r="K38" i="82"/>
  <c r="K37" i="82"/>
  <c r="K36" i="82"/>
  <c r="K35" i="82"/>
  <c r="K34" i="82"/>
  <c r="K32" i="82"/>
  <c r="K31" i="82"/>
  <c r="K29" i="82"/>
  <c r="K28" i="82"/>
  <c r="K27" i="82"/>
  <c r="K26" i="82"/>
  <c r="K25" i="82"/>
  <c r="K23" i="82"/>
  <c r="K22" i="82"/>
  <c r="K21" i="82"/>
  <c r="K20" i="82"/>
  <c r="K19" i="82"/>
  <c r="K18" i="82"/>
  <c r="K16" i="82"/>
  <c r="K15" i="82"/>
  <c r="K14" i="82"/>
  <c r="K13" i="82"/>
  <c r="K12" i="82"/>
  <c r="K11" i="82"/>
  <c r="K9" i="82"/>
  <c r="K8" i="82"/>
  <c r="K67" i="81"/>
  <c r="K66" i="81"/>
  <c r="K65" i="81"/>
  <c r="K64" i="81"/>
  <c r="K63" i="81"/>
  <c r="K62" i="81"/>
  <c r="K61" i="81"/>
  <c r="K60" i="81"/>
  <c r="K59" i="81"/>
  <c r="K58" i="81"/>
  <c r="K57" i="81"/>
  <c r="K56" i="81"/>
  <c r="K54" i="81"/>
  <c r="K53" i="81"/>
  <c r="K51" i="81"/>
  <c r="K50" i="81"/>
  <c r="K49" i="81"/>
  <c r="K48" i="81"/>
  <c r="K47" i="81"/>
  <c r="K46" i="81"/>
  <c r="K45" i="81"/>
  <c r="K44" i="81"/>
  <c r="K43" i="81"/>
  <c r="K42" i="81"/>
  <c r="K41" i="81"/>
  <c r="K40" i="81"/>
  <c r="K39" i="81"/>
  <c r="K38" i="81"/>
  <c r="K37" i="81"/>
  <c r="K36" i="81"/>
  <c r="K35" i="81"/>
  <c r="K34" i="81"/>
  <c r="K32" i="81"/>
  <c r="K31" i="81"/>
  <c r="K29" i="81"/>
  <c r="K28" i="81"/>
  <c r="K27" i="81"/>
  <c r="K26" i="81"/>
  <c r="K25" i="81"/>
  <c r="K23" i="81"/>
  <c r="K22" i="81"/>
  <c r="K21" i="81"/>
  <c r="K20" i="81"/>
  <c r="K19" i="81"/>
  <c r="K18" i="81"/>
  <c r="K16" i="81"/>
  <c r="K15" i="81"/>
  <c r="K14" i="81"/>
  <c r="K13" i="81"/>
  <c r="K12" i="81"/>
  <c r="K11" i="81"/>
  <c r="K9" i="81"/>
  <c r="K8" i="81"/>
  <c r="K67" i="80"/>
  <c r="K66" i="80"/>
  <c r="K65" i="80"/>
  <c r="K64" i="80"/>
  <c r="K63" i="80"/>
  <c r="K62" i="80"/>
  <c r="K61" i="80"/>
  <c r="K60" i="80"/>
  <c r="K59" i="80"/>
  <c r="K58" i="80"/>
  <c r="K57" i="80"/>
  <c r="K56" i="80"/>
  <c r="K54" i="80"/>
  <c r="K53" i="80"/>
  <c r="K51" i="80"/>
  <c r="K50" i="80"/>
  <c r="K49" i="80"/>
  <c r="K48" i="80"/>
  <c r="K47" i="80"/>
  <c r="K46" i="80"/>
  <c r="K45" i="80"/>
  <c r="K44" i="80"/>
  <c r="K43" i="80"/>
  <c r="K42" i="80"/>
  <c r="K41" i="80"/>
  <c r="K40" i="80"/>
  <c r="K39" i="80"/>
  <c r="K38" i="80"/>
  <c r="K37" i="80"/>
  <c r="K36" i="80"/>
  <c r="K35" i="80"/>
  <c r="K34" i="80"/>
  <c r="K32" i="80"/>
  <c r="K31" i="80"/>
  <c r="K29" i="80"/>
  <c r="K28" i="80"/>
  <c r="K27" i="80"/>
  <c r="K26" i="80"/>
  <c r="K25" i="80"/>
  <c r="K23" i="80"/>
  <c r="K22" i="80"/>
  <c r="K21" i="80"/>
  <c r="K20" i="80"/>
  <c r="K19" i="80"/>
  <c r="K18" i="80"/>
  <c r="K16" i="80"/>
  <c r="K15" i="80"/>
  <c r="K14" i="80"/>
  <c r="K13" i="80"/>
  <c r="K12" i="80"/>
  <c r="K11" i="80"/>
  <c r="K9" i="80"/>
  <c r="K8" i="80"/>
  <c r="K67" i="79"/>
  <c r="K66" i="79"/>
  <c r="K65" i="79"/>
  <c r="K64" i="79"/>
  <c r="K63" i="79"/>
  <c r="K62" i="79"/>
  <c r="K61" i="79"/>
  <c r="K60" i="79"/>
  <c r="K59" i="79"/>
  <c r="K58" i="79"/>
  <c r="K57" i="79"/>
  <c r="K56" i="79"/>
  <c r="K54" i="79"/>
  <c r="K53" i="79"/>
  <c r="K51" i="79"/>
  <c r="K50" i="79"/>
  <c r="K49" i="79"/>
  <c r="K48" i="79"/>
  <c r="K47" i="79"/>
  <c r="K46" i="79"/>
  <c r="K45" i="79"/>
  <c r="K44" i="79"/>
  <c r="K43" i="79"/>
  <c r="K42" i="79"/>
  <c r="K41" i="79"/>
  <c r="K40" i="79"/>
  <c r="K39" i="79"/>
  <c r="K38" i="79"/>
  <c r="K37" i="79"/>
  <c r="K36" i="79"/>
  <c r="K35" i="79"/>
  <c r="K34" i="79"/>
  <c r="K32" i="79"/>
  <c r="K31" i="79"/>
  <c r="K29" i="79"/>
  <c r="K28" i="79"/>
  <c r="K27" i="79"/>
  <c r="K26" i="79"/>
  <c r="K25" i="79"/>
  <c r="K23" i="79"/>
  <c r="K22" i="79"/>
  <c r="K21" i="79"/>
  <c r="K20" i="79"/>
  <c r="K19" i="79"/>
  <c r="K18" i="79"/>
  <c r="K16" i="79"/>
  <c r="K15" i="79"/>
  <c r="K14" i="79"/>
  <c r="K13" i="79"/>
  <c r="K12" i="79"/>
  <c r="K11" i="79"/>
  <c r="K9" i="79"/>
  <c r="K8" i="79"/>
  <c r="K69" i="79" s="1"/>
  <c r="E29" i="2" s="1"/>
  <c r="F29" i="2" s="1"/>
  <c r="K67" i="78"/>
  <c r="K66" i="78"/>
  <c r="K65" i="78"/>
  <c r="K64" i="78"/>
  <c r="K63" i="78"/>
  <c r="K62" i="78"/>
  <c r="K61" i="78"/>
  <c r="K60" i="78"/>
  <c r="K59" i="78"/>
  <c r="K58" i="78"/>
  <c r="K57" i="78"/>
  <c r="K56" i="78"/>
  <c r="K54" i="78"/>
  <c r="K53" i="78"/>
  <c r="K51" i="78"/>
  <c r="K50" i="78"/>
  <c r="K49" i="78"/>
  <c r="K48" i="78"/>
  <c r="K47" i="78"/>
  <c r="K46" i="78"/>
  <c r="K45" i="78"/>
  <c r="K44" i="78"/>
  <c r="K43" i="78"/>
  <c r="K42" i="78"/>
  <c r="K41" i="78"/>
  <c r="K40" i="78"/>
  <c r="K39" i="78"/>
  <c r="K38" i="78"/>
  <c r="K37" i="78"/>
  <c r="K36" i="78"/>
  <c r="K35" i="78"/>
  <c r="K34" i="78"/>
  <c r="K32" i="78"/>
  <c r="K31" i="78"/>
  <c r="K29" i="78"/>
  <c r="K28" i="78"/>
  <c r="K27" i="78"/>
  <c r="K26" i="78"/>
  <c r="K25" i="78"/>
  <c r="K23" i="78"/>
  <c r="K22" i="78"/>
  <c r="K21" i="78"/>
  <c r="K20" i="78"/>
  <c r="K19" i="78"/>
  <c r="K18" i="78"/>
  <c r="K16" i="78"/>
  <c r="K15" i="78"/>
  <c r="K14" i="78"/>
  <c r="K13" i="78"/>
  <c r="K12" i="78"/>
  <c r="K11" i="78"/>
  <c r="K9" i="78"/>
  <c r="K8" i="78"/>
  <c r="K67" i="77"/>
  <c r="K66" i="77"/>
  <c r="K65" i="77"/>
  <c r="K64" i="77"/>
  <c r="K63" i="77"/>
  <c r="K62" i="77"/>
  <c r="K61" i="77"/>
  <c r="K60" i="77"/>
  <c r="K59" i="77"/>
  <c r="K58" i="77"/>
  <c r="K57" i="77"/>
  <c r="K56" i="77"/>
  <c r="K54" i="77"/>
  <c r="K53" i="77"/>
  <c r="K51" i="77"/>
  <c r="K50" i="77"/>
  <c r="K49" i="77"/>
  <c r="K48" i="77"/>
  <c r="K47" i="77"/>
  <c r="K46" i="77"/>
  <c r="K45" i="77"/>
  <c r="K44" i="77"/>
  <c r="K43" i="77"/>
  <c r="K42" i="77"/>
  <c r="K41" i="77"/>
  <c r="K40" i="77"/>
  <c r="K39" i="77"/>
  <c r="K38" i="77"/>
  <c r="K37" i="77"/>
  <c r="K36" i="77"/>
  <c r="K35" i="77"/>
  <c r="K34" i="77"/>
  <c r="K32" i="77"/>
  <c r="K31" i="77"/>
  <c r="K29" i="77"/>
  <c r="K28" i="77"/>
  <c r="K27" i="77"/>
  <c r="K26" i="77"/>
  <c r="K25" i="77"/>
  <c r="K23" i="77"/>
  <c r="K22" i="77"/>
  <c r="K21" i="77"/>
  <c r="K20" i="77"/>
  <c r="K19" i="77"/>
  <c r="K18" i="77"/>
  <c r="K16" i="77"/>
  <c r="K15" i="77"/>
  <c r="K14" i="77"/>
  <c r="K13" i="77"/>
  <c r="K12" i="77"/>
  <c r="K11" i="77"/>
  <c r="K9" i="77"/>
  <c r="K8" i="77"/>
  <c r="K67" i="76"/>
  <c r="K66" i="76"/>
  <c r="K65" i="76"/>
  <c r="K64" i="76"/>
  <c r="K63" i="76"/>
  <c r="K62" i="76"/>
  <c r="K61" i="76"/>
  <c r="K60" i="76"/>
  <c r="K59" i="76"/>
  <c r="K58" i="76"/>
  <c r="K57" i="76"/>
  <c r="K56" i="76"/>
  <c r="K54" i="76"/>
  <c r="K53" i="76"/>
  <c r="K51" i="76"/>
  <c r="K50" i="76"/>
  <c r="K49" i="76"/>
  <c r="K48" i="76"/>
  <c r="K47" i="76"/>
  <c r="K46" i="76"/>
  <c r="K45" i="76"/>
  <c r="K44" i="76"/>
  <c r="K43" i="76"/>
  <c r="K42" i="76"/>
  <c r="K41" i="76"/>
  <c r="K40" i="76"/>
  <c r="K39" i="76"/>
  <c r="K38" i="76"/>
  <c r="K37" i="76"/>
  <c r="K36" i="76"/>
  <c r="K35" i="76"/>
  <c r="K34" i="76"/>
  <c r="K32" i="76"/>
  <c r="K31" i="76"/>
  <c r="K29" i="76"/>
  <c r="K28" i="76"/>
  <c r="K27" i="76"/>
  <c r="K26" i="76"/>
  <c r="K25" i="76"/>
  <c r="K23" i="76"/>
  <c r="K22" i="76"/>
  <c r="K21" i="76"/>
  <c r="K20" i="76"/>
  <c r="K19" i="76"/>
  <c r="K18" i="76"/>
  <c r="K16" i="76"/>
  <c r="K15" i="76"/>
  <c r="K14" i="76"/>
  <c r="K13" i="76"/>
  <c r="K12" i="76"/>
  <c r="K11" i="76"/>
  <c r="K9" i="76"/>
  <c r="K8" i="76"/>
  <c r="K67" i="75"/>
  <c r="K66" i="75"/>
  <c r="K65" i="75"/>
  <c r="K64" i="75"/>
  <c r="K63" i="75"/>
  <c r="K62" i="75"/>
  <c r="K61" i="75"/>
  <c r="K60" i="75"/>
  <c r="K59" i="75"/>
  <c r="K58" i="75"/>
  <c r="K57" i="75"/>
  <c r="K56" i="75"/>
  <c r="K54" i="75"/>
  <c r="K53" i="75"/>
  <c r="K51" i="75"/>
  <c r="K50" i="75"/>
  <c r="K49" i="75"/>
  <c r="K48" i="75"/>
  <c r="K47" i="75"/>
  <c r="K46" i="75"/>
  <c r="K45" i="75"/>
  <c r="K44" i="75"/>
  <c r="K43" i="75"/>
  <c r="K42" i="75"/>
  <c r="K41" i="75"/>
  <c r="K40" i="75"/>
  <c r="K39" i="75"/>
  <c r="K38" i="75"/>
  <c r="K37" i="75"/>
  <c r="K36" i="75"/>
  <c r="K35" i="75"/>
  <c r="K34" i="75"/>
  <c r="K32" i="75"/>
  <c r="K31" i="75"/>
  <c r="K29" i="75"/>
  <c r="K28" i="75"/>
  <c r="K27" i="75"/>
  <c r="K26" i="75"/>
  <c r="K25" i="75"/>
  <c r="K23" i="75"/>
  <c r="K22" i="75"/>
  <c r="K21" i="75"/>
  <c r="K20" i="75"/>
  <c r="K19" i="75"/>
  <c r="K18" i="75"/>
  <c r="K16" i="75"/>
  <c r="K15" i="75"/>
  <c r="K14" i="75"/>
  <c r="K13" i="75"/>
  <c r="K12" i="75"/>
  <c r="K11" i="75"/>
  <c r="K9" i="75"/>
  <c r="K8" i="75"/>
  <c r="K69" i="75" s="1"/>
  <c r="E25" i="2" s="1"/>
  <c r="F25" i="2" s="1"/>
  <c r="K67" i="74"/>
  <c r="K66" i="74"/>
  <c r="K65" i="74"/>
  <c r="K64" i="74"/>
  <c r="K63" i="74"/>
  <c r="K62" i="74"/>
  <c r="K61" i="74"/>
  <c r="K60" i="74"/>
  <c r="K59" i="74"/>
  <c r="K58" i="74"/>
  <c r="K57" i="74"/>
  <c r="K56" i="74"/>
  <c r="K54" i="74"/>
  <c r="K53" i="74"/>
  <c r="K51" i="74"/>
  <c r="K50" i="74"/>
  <c r="K49" i="74"/>
  <c r="K48" i="74"/>
  <c r="K47" i="74"/>
  <c r="K46" i="74"/>
  <c r="K45" i="74"/>
  <c r="K44" i="74"/>
  <c r="K43" i="74"/>
  <c r="K42" i="74"/>
  <c r="K41" i="74"/>
  <c r="K40" i="74"/>
  <c r="K39" i="74"/>
  <c r="K38" i="74"/>
  <c r="K37" i="74"/>
  <c r="K36" i="74"/>
  <c r="K35" i="74"/>
  <c r="K34" i="74"/>
  <c r="K32" i="74"/>
  <c r="K31" i="74"/>
  <c r="K29" i="74"/>
  <c r="K28" i="74"/>
  <c r="K27" i="74"/>
  <c r="K26" i="74"/>
  <c r="K25" i="74"/>
  <c r="K23" i="74"/>
  <c r="K22" i="74"/>
  <c r="K21" i="74"/>
  <c r="K20" i="74"/>
  <c r="K19" i="74"/>
  <c r="K18" i="74"/>
  <c r="K16" i="74"/>
  <c r="K15" i="74"/>
  <c r="K14" i="74"/>
  <c r="K13" i="74"/>
  <c r="K12" i="74"/>
  <c r="K11" i="74"/>
  <c r="K9" i="74"/>
  <c r="K8" i="74"/>
  <c r="K69" i="76" l="1"/>
  <c r="E26" i="2" s="1"/>
  <c r="F26" i="2" s="1"/>
  <c r="K69" i="80"/>
  <c r="E30" i="2" s="1"/>
  <c r="F30" i="2" s="1"/>
  <c r="K69" i="84"/>
  <c r="E34" i="2" s="1"/>
  <c r="F34" i="2" s="1"/>
  <c r="K69" i="77"/>
  <c r="E27" i="2" s="1"/>
  <c r="F27" i="2" s="1"/>
  <c r="K69" i="81"/>
  <c r="E31" i="2" s="1"/>
  <c r="F31" i="2" s="1"/>
  <c r="K69" i="85"/>
  <c r="E35" i="2" s="1"/>
  <c r="F35" i="2" s="1"/>
  <c r="K69" i="74"/>
  <c r="E24" i="2" s="1"/>
  <c r="F24" i="2" s="1"/>
  <c r="K69" i="78"/>
  <c r="E28" i="2" s="1"/>
  <c r="F28" i="2" s="1"/>
  <c r="K69" i="82"/>
  <c r="E32" i="2" s="1"/>
  <c r="F32" i="2" s="1"/>
  <c r="K67" i="73"/>
  <c r="K66" i="73"/>
  <c r="K65" i="73"/>
  <c r="K64" i="73"/>
  <c r="K63" i="73"/>
  <c r="K62" i="73"/>
  <c r="K61" i="73"/>
  <c r="K60" i="73"/>
  <c r="K59" i="73"/>
  <c r="K58" i="73"/>
  <c r="K57" i="73"/>
  <c r="K56" i="73"/>
  <c r="K54" i="73"/>
  <c r="K53" i="73"/>
  <c r="K51" i="73"/>
  <c r="K50" i="73"/>
  <c r="K49" i="73"/>
  <c r="K48" i="73"/>
  <c r="K47" i="73"/>
  <c r="K46" i="73"/>
  <c r="K45" i="73"/>
  <c r="K44" i="73"/>
  <c r="K43" i="73"/>
  <c r="K42" i="73"/>
  <c r="K41" i="73"/>
  <c r="K40" i="73"/>
  <c r="K39" i="73"/>
  <c r="K38" i="73"/>
  <c r="K37" i="73"/>
  <c r="K36" i="73"/>
  <c r="K35" i="73"/>
  <c r="K34" i="73"/>
  <c r="K32" i="73"/>
  <c r="K31" i="73"/>
  <c r="K29" i="73"/>
  <c r="K28" i="73"/>
  <c r="K27" i="73"/>
  <c r="K26" i="73"/>
  <c r="K25" i="73"/>
  <c r="K23" i="73"/>
  <c r="K22" i="73"/>
  <c r="K21" i="73"/>
  <c r="K20" i="73"/>
  <c r="K19" i="73"/>
  <c r="K18" i="73"/>
  <c r="K16" i="73"/>
  <c r="K15" i="73"/>
  <c r="K14" i="73"/>
  <c r="K13" i="73"/>
  <c r="K12" i="73"/>
  <c r="K11" i="73"/>
  <c r="K9" i="73"/>
  <c r="K8" i="73"/>
  <c r="K69" i="73" l="1"/>
  <c r="E23" i="2" s="1"/>
  <c r="F23" i="2" s="1"/>
  <c r="K67" i="72"/>
  <c r="K66" i="72"/>
  <c r="K65" i="72"/>
  <c r="K64" i="72"/>
  <c r="K63" i="72"/>
  <c r="K62" i="72"/>
  <c r="K61" i="72"/>
  <c r="K60" i="72"/>
  <c r="K59" i="72"/>
  <c r="K58" i="72"/>
  <c r="K57" i="72"/>
  <c r="K56" i="72"/>
  <c r="K54" i="72"/>
  <c r="K53" i="72"/>
  <c r="K51" i="72"/>
  <c r="K50" i="72"/>
  <c r="K49" i="72"/>
  <c r="K48" i="72"/>
  <c r="K47" i="72"/>
  <c r="K46" i="72"/>
  <c r="K45" i="72"/>
  <c r="K44" i="72"/>
  <c r="K43" i="72"/>
  <c r="K42" i="72"/>
  <c r="K41" i="72"/>
  <c r="K40" i="72"/>
  <c r="K39" i="72"/>
  <c r="K38" i="72"/>
  <c r="K37" i="72"/>
  <c r="K36" i="72"/>
  <c r="K35" i="72"/>
  <c r="K34" i="72"/>
  <c r="K32" i="72"/>
  <c r="K31" i="72"/>
  <c r="K29" i="72"/>
  <c r="K28" i="72"/>
  <c r="K27" i="72"/>
  <c r="K26" i="72"/>
  <c r="K25" i="72"/>
  <c r="K23" i="72"/>
  <c r="K22" i="72"/>
  <c r="K21" i="72"/>
  <c r="K20" i="72"/>
  <c r="K19" i="72"/>
  <c r="K18" i="72"/>
  <c r="K16" i="72"/>
  <c r="K15" i="72"/>
  <c r="K14" i="72"/>
  <c r="K13" i="72"/>
  <c r="K12" i="72"/>
  <c r="K11" i="72"/>
  <c r="K9" i="72"/>
  <c r="K8" i="72"/>
  <c r="K69" i="72" l="1"/>
  <c r="E22" i="2" s="1"/>
  <c r="F22" i="2" s="1"/>
  <c r="K67" i="71"/>
  <c r="K66" i="71"/>
  <c r="K65" i="71"/>
  <c r="K64" i="71"/>
  <c r="K63" i="71"/>
  <c r="K62" i="71"/>
  <c r="K61" i="71"/>
  <c r="K60" i="71"/>
  <c r="K59" i="71"/>
  <c r="K58" i="71"/>
  <c r="K57" i="71"/>
  <c r="K56" i="71"/>
  <c r="K54" i="71"/>
  <c r="K53" i="71"/>
  <c r="K51" i="71"/>
  <c r="K50" i="71"/>
  <c r="K49" i="71"/>
  <c r="K48" i="71"/>
  <c r="K47" i="71"/>
  <c r="K46" i="71"/>
  <c r="K45" i="71"/>
  <c r="K44" i="71"/>
  <c r="K43" i="71"/>
  <c r="K42" i="71"/>
  <c r="K41" i="71"/>
  <c r="K40" i="71"/>
  <c r="K39" i="71"/>
  <c r="K38" i="71"/>
  <c r="K37" i="71"/>
  <c r="K36" i="71"/>
  <c r="K35" i="71"/>
  <c r="K34" i="71"/>
  <c r="K32" i="71"/>
  <c r="K31" i="71"/>
  <c r="K29" i="71"/>
  <c r="K28" i="71"/>
  <c r="K27" i="71"/>
  <c r="K26" i="71"/>
  <c r="K25" i="71"/>
  <c r="K23" i="71"/>
  <c r="K22" i="71"/>
  <c r="K21" i="71"/>
  <c r="K20" i="71"/>
  <c r="K19" i="71"/>
  <c r="K18" i="71"/>
  <c r="K16" i="71"/>
  <c r="K15" i="71"/>
  <c r="K14" i="71"/>
  <c r="K13" i="71"/>
  <c r="K12" i="71"/>
  <c r="K11" i="71"/>
  <c r="K9" i="71"/>
  <c r="K8" i="71"/>
  <c r="K69" i="71" l="1"/>
  <c r="E21" i="2" s="1"/>
  <c r="F21" i="2" s="1"/>
  <c r="K67" i="70"/>
  <c r="K66" i="70"/>
  <c r="K65" i="70"/>
  <c r="K64" i="70"/>
  <c r="K63" i="70"/>
  <c r="K62" i="70"/>
  <c r="K61" i="70"/>
  <c r="K60" i="70"/>
  <c r="K59" i="70"/>
  <c r="K58" i="70"/>
  <c r="K57" i="70"/>
  <c r="K56" i="70"/>
  <c r="K54" i="70"/>
  <c r="K53" i="70"/>
  <c r="K51" i="70"/>
  <c r="K50" i="70"/>
  <c r="K49" i="70"/>
  <c r="K48" i="70"/>
  <c r="K47" i="70"/>
  <c r="K46" i="70"/>
  <c r="K45" i="70"/>
  <c r="K44" i="70"/>
  <c r="K43" i="70"/>
  <c r="K42" i="70"/>
  <c r="K41" i="70"/>
  <c r="K40" i="70"/>
  <c r="K39" i="70"/>
  <c r="K38" i="70"/>
  <c r="K37" i="70"/>
  <c r="K36" i="70"/>
  <c r="K35" i="70"/>
  <c r="K34" i="70"/>
  <c r="K32" i="70"/>
  <c r="K31" i="70"/>
  <c r="K29" i="70"/>
  <c r="K28" i="70"/>
  <c r="K27" i="70"/>
  <c r="K26" i="70"/>
  <c r="K25" i="70"/>
  <c r="K23" i="70"/>
  <c r="K22" i="70"/>
  <c r="K21" i="70"/>
  <c r="K20" i="70"/>
  <c r="K19" i="70"/>
  <c r="K18" i="70"/>
  <c r="K16" i="70"/>
  <c r="K15" i="70"/>
  <c r="K14" i="70"/>
  <c r="K13" i="70"/>
  <c r="K12" i="70"/>
  <c r="K11" i="70"/>
  <c r="K9" i="70"/>
  <c r="K8" i="70"/>
  <c r="K69" i="70" l="1"/>
  <c r="E20" i="2" s="1"/>
  <c r="F20" i="2" s="1"/>
  <c r="K67" i="69"/>
  <c r="K66" i="69"/>
  <c r="K65" i="69"/>
  <c r="K64" i="69"/>
  <c r="K63" i="69"/>
  <c r="K62" i="69"/>
  <c r="K61" i="69"/>
  <c r="K60" i="69"/>
  <c r="K59" i="69"/>
  <c r="K58" i="69"/>
  <c r="K57" i="69"/>
  <c r="K56" i="69"/>
  <c r="K54" i="69"/>
  <c r="K53" i="69"/>
  <c r="K51" i="69"/>
  <c r="K50" i="69"/>
  <c r="K49" i="69"/>
  <c r="K48" i="69"/>
  <c r="K47" i="69"/>
  <c r="K46" i="69"/>
  <c r="K45" i="69"/>
  <c r="K44" i="69"/>
  <c r="K43" i="69"/>
  <c r="K42" i="69"/>
  <c r="K41" i="69"/>
  <c r="K40" i="69"/>
  <c r="K39" i="69"/>
  <c r="K38" i="69"/>
  <c r="K37" i="69"/>
  <c r="K36" i="69"/>
  <c r="K35" i="69"/>
  <c r="K34" i="69"/>
  <c r="K32" i="69"/>
  <c r="K31" i="69"/>
  <c r="K29" i="69"/>
  <c r="K28" i="69"/>
  <c r="K27" i="69"/>
  <c r="K26" i="69"/>
  <c r="K25" i="69"/>
  <c r="K23" i="69"/>
  <c r="K22" i="69"/>
  <c r="K21" i="69"/>
  <c r="K20" i="69"/>
  <c r="K19" i="69"/>
  <c r="K18" i="69"/>
  <c r="K16" i="69"/>
  <c r="K15" i="69"/>
  <c r="K14" i="69"/>
  <c r="K13" i="69"/>
  <c r="K12" i="69"/>
  <c r="K11" i="69"/>
  <c r="K9" i="69"/>
  <c r="K8" i="69"/>
  <c r="K69" i="69" l="1"/>
  <c r="E19" i="2" s="1"/>
  <c r="F19" i="2" s="1"/>
  <c r="K67" i="68" l="1"/>
  <c r="K66" i="68"/>
  <c r="K65" i="68"/>
  <c r="K64" i="68"/>
  <c r="K63" i="68"/>
  <c r="K62" i="68"/>
  <c r="K61" i="68"/>
  <c r="K60" i="68"/>
  <c r="K59" i="68"/>
  <c r="K58" i="68"/>
  <c r="K57" i="68"/>
  <c r="K56" i="68"/>
  <c r="K54" i="68"/>
  <c r="K53" i="68"/>
  <c r="K51" i="68"/>
  <c r="K50" i="68"/>
  <c r="K49" i="68"/>
  <c r="K48" i="68"/>
  <c r="K47" i="68"/>
  <c r="K46" i="68"/>
  <c r="K45" i="68"/>
  <c r="K44" i="68"/>
  <c r="K43" i="68"/>
  <c r="K42" i="68"/>
  <c r="K41" i="68"/>
  <c r="K40" i="68"/>
  <c r="K39" i="68"/>
  <c r="K38" i="68"/>
  <c r="K37" i="68"/>
  <c r="K36" i="68"/>
  <c r="K35" i="68"/>
  <c r="K34" i="68"/>
  <c r="K32" i="68"/>
  <c r="K31" i="68"/>
  <c r="K29" i="68"/>
  <c r="K28" i="68"/>
  <c r="K27" i="68"/>
  <c r="K26" i="68"/>
  <c r="K25" i="68"/>
  <c r="K23" i="68"/>
  <c r="K22" i="68"/>
  <c r="K21" i="68"/>
  <c r="K20" i="68"/>
  <c r="K19" i="68"/>
  <c r="K18" i="68"/>
  <c r="K16" i="68"/>
  <c r="K15" i="68"/>
  <c r="K14" i="68"/>
  <c r="K13" i="68"/>
  <c r="K12" i="68"/>
  <c r="K11" i="68"/>
  <c r="K9" i="68"/>
  <c r="K8" i="68"/>
  <c r="K69" i="68" l="1"/>
  <c r="E18" i="2" s="1"/>
  <c r="F18" i="2" s="1"/>
  <c r="I14" i="67" l="1"/>
  <c r="I11" i="67"/>
  <c r="I13" i="66"/>
  <c r="I14" i="66"/>
  <c r="K14" i="66" s="1"/>
  <c r="I11" i="66"/>
  <c r="K67" i="67"/>
  <c r="K66" i="67"/>
  <c r="K65" i="67"/>
  <c r="K64" i="67"/>
  <c r="K63" i="67"/>
  <c r="K62" i="67"/>
  <c r="K61" i="67"/>
  <c r="K60" i="67"/>
  <c r="K59" i="67"/>
  <c r="K58" i="67"/>
  <c r="K57" i="67"/>
  <c r="K56" i="67"/>
  <c r="K54" i="67"/>
  <c r="K53" i="67"/>
  <c r="K51" i="67"/>
  <c r="K50" i="67"/>
  <c r="K49" i="67"/>
  <c r="K48" i="67"/>
  <c r="K47" i="67"/>
  <c r="K46" i="67"/>
  <c r="K45" i="67"/>
  <c r="K44" i="67"/>
  <c r="K43" i="67"/>
  <c r="K42" i="67"/>
  <c r="K41" i="67"/>
  <c r="K40" i="67"/>
  <c r="K39" i="67"/>
  <c r="K38" i="67"/>
  <c r="K37" i="67"/>
  <c r="K36" i="67"/>
  <c r="K35" i="67"/>
  <c r="K34" i="67"/>
  <c r="K32" i="67"/>
  <c r="K31" i="67"/>
  <c r="K29" i="67"/>
  <c r="K28" i="67"/>
  <c r="K27" i="67"/>
  <c r="K26" i="67"/>
  <c r="K25" i="67"/>
  <c r="K23" i="67"/>
  <c r="K22" i="67"/>
  <c r="K21" i="67"/>
  <c r="K20" i="67"/>
  <c r="K19" i="67"/>
  <c r="K18" i="67"/>
  <c r="K16" i="67"/>
  <c r="K15" i="67"/>
  <c r="K14" i="67"/>
  <c r="K13" i="67"/>
  <c r="K12" i="67"/>
  <c r="K11" i="67"/>
  <c r="K9" i="67"/>
  <c r="K8" i="67"/>
  <c r="K67" i="66"/>
  <c r="K66" i="66"/>
  <c r="K65" i="66"/>
  <c r="K64" i="66"/>
  <c r="K63" i="66"/>
  <c r="K62" i="66"/>
  <c r="K61" i="66"/>
  <c r="K60" i="66"/>
  <c r="K59" i="66"/>
  <c r="K58" i="66"/>
  <c r="K57" i="66"/>
  <c r="K56" i="66"/>
  <c r="K54" i="66"/>
  <c r="K53" i="66"/>
  <c r="K51" i="66"/>
  <c r="K50" i="66"/>
  <c r="K49" i="66"/>
  <c r="K48" i="66"/>
  <c r="K47" i="66"/>
  <c r="K46" i="66"/>
  <c r="K45" i="66"/>
  <c r="K44" i="66"/>
  <c r="K43" i="66"/>
  <c r="K42" i="66"/>
  <c r="K41" i="66"/>
  <c r="K40" i="66"/>
  <c r="K39" i="66"/>
  <c r="K38" i="66"/>
  <c r="K37" i="66"/>
  <c r="K36" i="66"/>
  <c r="K35" i="66"/>
  <c r="K34" i="66"/>
  <c r="K32" i="66"/>
  <c r="K31" i="66"/>
  <c r="K29" i="66"/>
  <c r="K28" i="66"/>
  <c r="K27" i="66"/>
  <c r="K26" i="66"/>
  <c r="K25" i="66"/>
  <c r="K23" i="66"/>
  <c r="K22" i="66"/>
  <c r="K21" i="66"/>
  <c r="K20" i="66"/>
  <c r="K19" i="66"/>
  <c r="K18" i="66"/>
  <c r="K16" i="66"/>
  <c r="K15" i="66"/>
  <c r="K13" i="66"/>
  <c r="K12" i="66"/>
  <c r="K11" i="66"/>
  <c r="K9" i="66"/>
  <c r="K8" i="66"/>
  <c r="I11" i="65"/>
  <c r="K11" i="65" s="1"/>
  <c r="I14" i="65"/>
  <c r="I13" i="65"/>
  <c r="K67" i="65"/>
  <c r="K66" i="65"/>
  <c r="K65" i="65"/>
  <c r="K64" i="65"/>
  <c r="K63" i="65"/>
  <c r="K62" i="65"/>
  <c r="K61" i="65"/>
  <c r="K60" i="65"/>
  <c r="K59" i="65"/>
  <c r="K58" i="65"/>
  <c r="K57" i="65"/>
  <c r="K56" i="65"/>
  <c r="K54" i="65"/>
  <c r="K53" i="65"/>
  <c r="K51" i="65"/>
  <c r="K50" i="65"/>
  <c r="K49" i="65"/>
  <c r="K48" i="65"/>
  <c r="K47" i="65"/>
  <c r="K46" i="65"/>
  <c r="K45" i="65"/>
  <c r="K44" i="65"/>
  <c r="K43" i="65"/>
  <c r="K42" i="65"/>
  <c r="K41" i="65"/>
  <c r="K40" i="65"/>
  <c r="K39" i="65"/>
  <c r="K38" i="65"/>
  <c r="K37" i="65"/>
  <c r="K36" i="65"/>
  <c r="K35" i="65"/>
  <c r="K34" i="65"/>
  <c r="K32" i="65"/>
  <c r="K31" i="65"/>
  <c r="K29" i="65"/>
  <c r="K28" i="65"/>
  <c r="K27" i="65"/>
  <c r="K26" i="65"/>
  <c r="K25" i="65"/>
  <c r="K23" i="65"/>
  <c r="K22" i="65"/>
  <c r="K21" i="65"/>
  <c r="K20" i="65"/>
  <c r="K19" i="65"/>
  <c r="K18" i="65"/>
  <c r="K16" i="65"/>
  <c r="K15" i="65"/>
  <c r="K14" i="65"/>
  <c r="K13" i="65"/>
  <c r="K12" i="65"/>
  <c r="K9" i="65"/>
  <c r="K8" i="65"/>
  <c r="K67" i="64"/>
  <c r="K66" i="64"/>
  <c r="K65" i="64"/>
  <c r="K64" i="64"/>
  <c r="K63" i="64"/>
  <c r="K62" i="64"/>
  <c r="K61" i="64"/>
  <c r="K60" i="64"/>
  <c r="K59" i="64"/>
  <c r="K58" i="64"/>
  <c r="K57" i="64"/>
  <c r="K56" i="64"/>
  <c r="K54" i="64"/>
  <c r="K53" i="64"/>
  <c r="K51" i="64"/>
  <c r="K50" i="64"/>
  <c r="K49" i="64"/>
  <c r="K48" i="64"/>
  <c r="K47" i="64"/>
  <c r="K46" i="64"/>
  <c r="K45" i="64"/>
  <c r="K44" i="64"/>
  <c r="K43" i="64"/>
  <c r="K42" i="64"/>
  <c r="K41" i="64"/>
  <c r="K40" i="64"/>
  <c r="K39" i="64"/>
  <c r="K38" i="64"/>
  <c r="K37" i="64"/>
  <c r="K36" i="64"/>
  <c r="K35" i="64"/>
  <c r="K34" i="64"/>
  <c r="K32" i="64"/>
  <c r="K31" i="64"/>
  <c r="K29" i="64"/>
  <c r="K28" i="64"/>
  <c r="K27" i="64"/>
  <c r="K26" i="64"/>
  <c r="K25" i="64"/>
  <c r="K23" i="64"/>
  <c r="K22" i="64"/>
  <c r="K21" i="64"/>
  <c r="K20" i="64"/>
  <c r="K19" i="64"/>
  <c r="K18" i="64"/>
  <c r="K16" i="64"/>
  <c r="K15" i="64"/>
  <c r="K14" i="64"/>
  <c r="K13" i="64"/>
  <c r="K12" i="64"/>
  <c r="K11" i="64"/>
  <c r="K9" i="64"/>
  <c r="K8" i="64"/>
  <c r="I8" i="59"/>
  <c r="I8" i="29" s="1"/>
  <c r="K67" i="63"/>
  <c r="K66" i="63"/>
  <c r="K65" i="63"/>
  <c r="K64" i="63"/>
  <c r="K63" i="63"/>
  <c r="K62" i="63"/>
  <c r="K61" i="63"/>
  <c r="K60" i="63"/>
  <c r="K59" i="63"/>
  <c r="K58" i="63"/>
  <c r="K57" i="63"/>
  <c r="K56" i="63"/>
  <c r="K54" i="63"/>
  <c r="K53" i="63"/>
  <c r="K51" i="63"/>
  <c r="K50" i="63"/>
  <c r="K49" i="63"/>
  <c r="K48" i="63"/>
  <c r="K47" i="63"/>
  <c r="K46" i="63"/>
  <c r="K45" i="63"/>
  <c r="K44" i="63"/>
  <c r="K43" i="63"/>
  <c r="K42" i="63"/>
  <c r="K41" i="63"/>
  <c r="K40" i="63"/>
  <c r="K39" i="63"/>
  <c r="K38" i="63"/>
  <c r="K37" i="63"/>
  <c r="K36" i="63"/>
  <c r="K35" i="63"/>
  <c r="K34" i="63"/>
  <c r="K32" i="63"/>
  <c r="K31" i="63"/>
  <c r="K29" i="63"/>
  <c r="K28" i="63"/>
  <c r="K27" i="63"/>
  <c r="K26" i="63"/>
  <c r="K25" i="63"/>
  <c r="K23" i="63"/>
  <c r="K22" i="63"/>
  <c r="K21" i="63"/>
  <c r="K20" i="63"/>
  <c r="K19" i="63"/>
  <c r="K18" i="63"/>
  <c r="K16" i="63"/>
  <c r="K15" i="63"/>
  <c r="K14" i="63"/>
  <c r="K13" i="63"/>
  <c r="K12" i="63"/>
  <c r="K11" i="63"/>
  <c r="K9" i="63"/>
  <c r="K8" i="63"/>
  <c r="I14" i="59"/>
  <c r="I11" i="59"/>
  <c r="K11" i="59" s="1"/>
  <c r="I27" i="59"/>
  <c r="I28" i="59"/>
  <c r="K27" i="59"/>
  <c r="K8" i="59"/>
  <c r="I13" i="61"/>
  <c r="K13" i="61" s="1"/>
  <c r="I14" i="61"/>
  <c r="I11" i="61"/>
  <c r="K67" i="61"/>
  <c r="K66" i="61"/>
  <c r="K65" i="61"/>
  <c r="K64" i="61"/>
  <c r="K63" i="61"/>
  <c r="K62" i="61"/>
  <c r="K61" i="61"/>
  <c r="K60" i="61"/>
  <c r="K59" i="61"/>
  <c r="K58" i="61"/>
  <c r="K57" i="61"/>
  <c r="K56" i="61"/>
  <c r="K54" i="61"/>
  <c r="K53" i="61"/>
  <c r="K51" i="61"/>
  <c r="K50" i="61"/>
  <c r="K49" i="61"/>
  <c r="K48" i="61"/>
  <c r="K47" i="61"/>
  <c r="K46" i="61"/>
  <c r="K45" i="61"/>
  <c r="K44" i="61"/>
  <c r="K43" i="61"/>
  <c r="K42" i="61"/>
  <c r="K41" i="61"/>
  <c r="K40" i="61"/>
  <c r="K39" i="61"/>
  <c r="K38" i="61"/>
  <c r="K37" i="61"/>
  <c r="K36" i="61"/>
  <c r="K35" i="61"/>
  <c r="K34" i="61"/>
  <c r="K32" i="61"/>
  <c r="K31" i="61"/>
  <c r="K29" i="61"/>
  <c r="K28" i="61"/>
  <c r="K27" i="61"/>
  <c r="K26" i="61"/>
  <c r="K25" i="61"/>
  <c r="K23" i="61"/>
  <c r="K22" i="61"/>
  <c r="K21" i="61"/>
  <c r="K20" i="61"/>
  <c r="K19" i="61"/>
  <c r="K18" i="61"/>
  <c r="K16" i="61"/>
  <c r="K15" i="61"/>
  <c r="K14" i="61"/>
  <c r="K12" i="61"/>
  <c r="K11" i="61"/>
  <c r="K9" i="61"/>
  <c r="K8" i="61"/>
  <c r="I14" i="60"/>
  <c r="K14" i="60" s="1"/>
  <c r="I13" i="60"/>
  <c r="K13" i="60" s="1"/>
  <c r="I11" i="60"/>
  <c r="K11" i="60" s="1"/>
  <c r="K67" i="60"/>
  <c r="K66" i="60"/>
  <c r="K65" i="60"/>
  <c r="K64" i="60"/>
  <c r="K63" i="60"/>
  <c r="K62" i="60"/>
  <c r="K61" i="60"/>
  <c r="K60" i="60"/>
  <c r="K59" i="60"/>
  <c r="K58" i="60"/>
  <c r="K57" i="60"/>
  <c r="K56" i="60"/>
  <c r="K54" i="60"/>
  <c r="K53" i="60"/>
  <c r="K51" i="60"/>
  <c r="K50" i="60"/>
  <c r="K49" i="60"/>
  <c r="K48" i="60"/>
  <c r="K47" i="60"/>
  <c r="K46" i="60"/>
  <c r="K45" i="60"/>
  <c r="K44" i="60"/>
  <c r="K43" i="60"/>
  <c r="K42" i="60"/>
  <c r="K41" i="60"/>
  <c r="K40" i="60"/>
  <c r="K39" i="60"/>
  <c r="K38" i="60"/>
  <c r="K37" i="60"/>
  <c r="K36" i="60"/>
  <c r="K35" i="60"/>
  <c r="K34" i="60"/>
  <c r="K32" i="60"/>
  <c r="K31" i="60"/>
  <c r="K29" i="60"/>
  <c r="K28" i="60"/>
  <c r="K27" i="60"/>
  <c r="K26" i="60"/>
  <c r="K25" i="60"/>
  <c r="K23" i="60"/>
  <c r="K22" i="60"/>
  <c r="K21" i="60"/>
  <c r="K20" i="60"/>
  <c r="K19" i="60"/>
  <c r="K18" i="60"/>
  <c r="K16" i="60"/>
  <c r="K15" i="60"/>
  <c r="K12" i="60"/>
  <c r="K9" i="60"/>
  <c r="K8" i="60"/>
  <c r="K67" i="59"/>
  <c r="K66" i="59"/>
  <c r="K65" i="59"/>
  <c r="K64" i="59"/>
  <c r="K63" i="59"/>
  <c r="K62" i="59"/>
  <c r="K61" i="59"/>
  <c r="K60" i="59"/>
  <c r="K59" i="59"/>
  <c r="K58" i="59"/>
  <c r="K57" i="59"/>
  <c r="K56" i="59"/>
  <c r="K54" i="59"/>
  <c r="K53" i="59"/>
  <c r="K51" i="59"/>
  <c r="K50" i="59"/>
  <c r="K49" i="59"/>
  <c r="K48" i="59"/>
  <c r="K47" i="59"/>
  <c r="K46" i="59"/>
  <c r="K45" i="59"/>
  <c r="K44" i="59"/>
  <c r="K43" i="59"/>
  <c r="K42" i="59"/>
  <c r="K41" i="59"/>
  <c r="K40" i="59"/>
  <c r="K39" i="59"/>
  <c r="K38" i="59"/>
  <c r="K37" i="59"/>
  <c r="K36" i="59"/>
  <c r="K35" i="59"/>
  <c r="K34" i="59"/>
  <c r="K32" i="59"/>
  <c r="K31" i="59"/>
  <c r="K29" i="59"/>
  <c r="K28" i="59"/>
  <c r="K26" i="59"/>
  <c r="K25" i="59"/>
  <c r="K23" i="59"/>
  <c r="K22" i="59"/>
  <c r="K21" i="59"/>
  <c r="K20" i="59"/>
  <c r="K19" i="59"/>
  <c r="K18" i="59"/>
  <c r="K16" i="59"/>
  <c r="K15" i="59"/>
  <c r="K14" i="59"/>
  <c r="K13" i="59"/>
  <c r="K12" i="59"/>
  <c r="K9" i="59"/>
  <c r="I27" i="29"/>
  <c r="I28" i="45"/>
  <c r="I26" i="45"/>
  <c r="I26" i="29" l="1"/>
  <c r="I13" i="29"/>
  <c r="I12" i="29"/>
  <c r="I28" i="29"/>
  <c r="I14" i="29"/>
  <c r="I11" i="29"/>
  <c r="K69" i="67"/>
  <c r="E17" i="2" s="1"/>
  <c r="F17" i="2" s="1"/>
  <c r="K69" i="66"/>
  <c r="E16" i="2" s="1"/>
  <c r="F16" i="2" s="1"/>
  <c r="K69" i="65"/>
  <c r="E15" i="2" s="1"/>
  <c r="F15" i="2" s="1"/>
  <c r="K69" i="64"/>
  <c r="E14" i="2" s="1"/>
  <c r="F14" i="2" s="1"/>
  <c r="K69" i="63"/>
  <c r="E13" i="2" s="1"/>
  <c r="F13" i="2" s="1"/>
  <c r="K69" i="59"/>
  <c r="E12" i="2" s="1"/>
  <c r="F12" i="2" s="1"/>
  <c r="K69" i="61"/>
  <c r="E11" i="2" s="1"/>
  <c r="F11" i="2" s="1"/>
  <c r="K69" i="60"/>
  <c r="E10" i="2" s="1"/>
  <c r="F10" i="2" s="1"/>
  <c r="E9" i="2"/>
  <c r="F9" i="2" s="1"/>
  <c r="E7" i="2" l="1"/>
  <c r="F7" i="2" s="1"/>
  <c r="E8" i="2"/>
  <c r="F8" i="2" s="1"/>
  <c r="K20" i="29"/>
  <c r="K21" i="29"/>
  <c r="K22" i="29"/>
  <c r="K23" i="29"/>
  <c r="K25" i="29"/>
  <c r="K26" i="29"/>
  <c r="K27" i="29"/>
  <c r="K28" i="29"/>
  <c r="K29" i="29"/>
  <c r="K31" i="29"/>
  <c r="K32" i="29"/>
  <c r="K34" i="29"/>
  <c r="K35" i="29"/>
  <c r="K36" i="29"/>
  <c r="K37" i="29"/>
  <c r="K38" i="29"/>
  <c r="K39" i="29"/>
  <c r="K40" i="29"/>
  <c r="K41" i="29"/>
  <c r="K42" i="29"/>
  <c r="K43" i="29"/>
  <c r="K44" i="29"/>
  <c r="K45" i="29"/>
  <c r="K46" i="29"/>
  <c r="K47" i="29"/>
  <c r="K48" i="29"/>
  <c r="K49" i="29"/>
  <c r="K50" i="29"/>
  <c r="K51" i="29"/>
  <c r="K53" i="29"/>
  <c r="K54" i="29"/>
  <c r="K56" i="29"/>
  <c r="K57" i="29"/>
  <c r="K58" i="29"/>
  <c r="K59" i="29"/>
  <c r="K60" i="29"/>
  <c r="K61" i="29"/>
  <c r="K62" i="29"/>
  <c r="K63" i="29"/>
  <c r="K64" i="29"/>
  <c r="K65" i="29"/>
  <c r="K66" i="29"/>
  <c r="K67" i="29"/>
  <c r="K9" i="29"/>
  <c r="K11" i="29"/>
  <c r="K12" i="29"/>
  <c r="K13" i="29"/>
  <c r="K14" i="29"/>
  <c r="K15" i="29"/>
  <c r="K16" i="29"/>
  <c r="K18" i="29"/>
  <c r="K19" i="29"/>
  <c r="K8" i="29"/>
  <c r="K67" i="45" l="1"/>
  <c r="K66" i="45"/>
  <c r="K65" i="45"/>
  <c r="K64" i="45"/>
  <c r="K63" i="45"/>
  <c r="K62" i="45"/>
  <c r="K61" i="45"/>
  <c r="K60" i="45"/>
  <c r="K59" i="45"/>
  <c r="K58" i="45"/>
  <c r="K57" i="45"/>
  <c r="K56" i="45"/>
  <c r="K54" i="45"/>
  <c r="K53" i="45"/>
  <c r="K51" i="45"/>
  <c r="K50" i="45"/>
  <c r="K49" i="45"/>
  <c r="K48" i="45"/>
  <c r="K47" i="45"/>
  <c r="K46" i="45"/>
  <c r="K45" i="45"/>
  <c r="K44" i="45"/>
  <c r="K43" i="45"/>
  <c r="K42" i="45"/>
  <c r="K41" i="45"/>
  <c r="K40" i="45"/>
  <c r="K39" i="45"/>
  <c r="K38" i="45"/>
  <c r="K37" i="45"/>
  <c r="K36" i="45"/>
  <c r="K35" i="45"/>
  <c r="K34" i="45"/>
  <c r="K32" i="45"/>
  <c r="K31" i="45"/>
  <c r="K29" i="45"/>
  <c r="K28" i="45"/>
  <c r="K27" i="45"/>
  <c r="K26" i="45"/>
  <c r="K25" i="45"/>
  <c r="K23" i="45"/>
  <c r="K22" i="45"/>
  <c r="K21" i="45"/>
  <c r="K20" i="45"/>
  <c r="K19" i="45"/>
  <c r="K18" i="45"/>
  <c r="K16" i="45"/>
  <c r="K15" i="45"/>
  <c r="K14" i="45"/>
  <c r="K13" i="45"/>
  <c r="K12" i="45"/>
  <c r="K11" i="45"/>
  <c r="K9" i="45"/>
  <c r="K8" i="45"/>
  <c r="K69" i="45" l="1"/>
  <c r="E6" i="2" s="1"/>
  <c r="F6" i="2" s="1"/>
  <c r="F37" i="2" s="1"/>
  <c r="H69" i="29"/>
  <c r="C4" i="29" s="1"/>
  <c r="K67" i="25"/>
  <c r="K61" i="25"/>
  <c r="K62" i="25"/>
  <c r="K63" i="25"/>
  <c r="K64" i="25"/>
  <c r="K65" i="25"/>
  <c r="K66" i="25"/>
  <c r="E37" i="2" l="1"/>
  <c r="K9" i="25"/>
  <c r="K57" i="25"/>
  <c r="K58" i="25"/>
  <c r="K59" i="25"/>
  <c r="K60" i="25"/>
  <c r="K32" i="25"/>
  <c r="K31" i="25"/>
  <c r="K36" i="25" l="1"/>
  <c r="K37" i="25"/>
  <c r="K38" i="25"/>
  <c r="K39" i="25"/>
  <c r="K40" i="25"/>
  <c r="K41" i="25"/>
  <c r="K42" i="25"/>
  <c r="K43" i="25"/>
  <c r="K44" i="25"/>
  <c r="K45" i="25"/>
  <c r="K46" i="25"/>
  <c r="K47" i="25"/>
  <c r="K48" i="25"/>
  <c r="K49" i="25"/>
  <c r="K50" i="25"/>
  <c r="K51" i="25"/>
  <c r="K53" i="25"/>
  <c r="K54" i="25"/>
  <c r="K56" i="25" l="1"/>
  <c r="K35" i="25"/>
  <c r="K34" i="25"/>
  <c r="K29" i="25"/>
  <c r="K28" i="25"/>
  <c r="K27" i="25"/>
  <c r="K26" i="25"/>
  <c r="K25" i="25"/>
  <c r="K23" i="25"/>
  <c r="K22" i="25"/>
  <c r="K21" i="25"/>
  <c r="K20" i="25"/>
  <c r="K19" i="25"/>
  <c r="K18" i="25"/>
  <c r="K16" i="25"/>
  <c r="K15" i="25"/>
  <c r="K14" i="25"/>
  <c r="K13" i="25"/>
  <c r="K12" i="25"/>
  <c r="K11" i="25"/>
  <c r="K8" i="25"/>
  <c r="H69" i="25" l="1"/>
  <c r="F4" i="25" s="1"/>
</calcChain>
</file>

<file path=xl/sharedStrings.xml><?xml version="1.0" encoding="utf-8"?>
<sst xmlns="http://schemas.openxmlformats.org/spreadsheetml/2006/main" count="6009" uniqueCount="459">
  <si>
    <t>Norwegian Refugee Council
المجلس النرويجي للاجئين</t>
  </si>
  <si>
    <t xml:space="preserve">Beneficiaries List Summry </t>
  </si>
  <si>
    <t>30 Shelter units rehab at Al-Hilies Camp</t>
  </si>
  <si>
    <t>Project
(LYFM2105)</t>
  </si>
  <si>
    <t>Doner
(UNHCR)</t>
  </si>
  <si>
    <t>Location
(Elsabrie)</t>
  </si>
  <si>
    <t xml:space="preserve">BoQ No. </t>
  </si>
  <si>
    <t>Ben. No.</t>
  </si>
  <si>
    <t>Name</t>
  </si>
  <si>
    <t>Phone No.</t>
  </si>
  <si>
    <t>BOQ Value (USD)</t>
  </si>
  <si>
    <t>Differ. Percent.%</t>
  </si>
  <si>
    <t>هدية محمد هدية</t>
  </si>
  <si>
    <t>برنية محمد اشتيوي</t>
  </si>
  <si>
    <t>مريم محمد عبدالسلام زايد</t>
  </si>
  <si>
    <t>رمضان ميلاد ميلاد إبراهيم</t>
  </si>
  <si>
    <t>سالمة محمد علي فرحات</t>
  </si>
  <si>
    <t>قاسم محمد طاهر</t>
  </si>
  <si>
    <t>زمزم الزروق عقيل</t>
  </si>
  <si>
    <t>علي محمد عون الله</t>
  </si>
  <si>
    <t>نصر سعيد عمارة</t>
  </si>
  <si>
    <t>محمد علي فررحات</t>
  </si>
  <si>
    <t>خالد طاهر يوسف ابوناب</t>
  </si>
  <si>
    <t>927471362/924418605</t>
  </si>
  <si>
    <t>صالح عقيلة اشتيوي</t>
  </si>
  <si>
    <t>سالمة محمد موسى</t>
  </si>
  <si>
    <t>عبد الله مفتاح ابوعزوم</t>
  </si>
  <si>
    <t>علي سالم عبد الله اهويدي</t>
  </si>
  <si>
    <t>فاطمة محمد مخلوف</t>
  </si>
  <si>
    <t>نصر محمد عمر</t>
  </si>
  <si>
    <t>يوسف سالم عبد الله اهويدي</t>
  </si>
  <si>
    <t xml:space="preserve">وليد سالم صالح اكريم </t>
  </si>
  <si>
    <t xml:space="preserve">خليفه مصطفى علي </t>
  </si>
  <si>
    <t xml:space="preserve">فتح الله امراجع جمعه </t>
  </si>
  <si>
    <t xml:space="preserve">وليد امراجع جمعه </t>
  </si>
  <si>
    <t>امحمد امراجع عبدالسلام امراجع</t>
  </si>
  <si>
    <t xml:space="preserve">عبدالله علي عبدالله احنيش </t>
  </si>
  <si>
    <t xml:space="preserve">شرف الدين محمد عبدالسلام </t>
  </si>
  <si>
    <t xml:space="preserve">عمر سلطان محمد سلطان </t>
  </si>
  <si>
    <t xml:space="preserve">امراجع عبد السلام امحمد  </t>
  </si>
  <si>
    <t xml:space="preserve">total </t>
  </si>
  <si>
    <t>BENEFICIARY BILL OF QUANTITIES</t>
  </si>
  <si>
    <t>Project Title</t>
  </si>
  <si>
    <t>30 house unit rehab</t>
  </si>
  <si>
    <t>Donor</t>
  </si>
  <si>
    <t>UNHCR</t>
  </si>
  <si>
    <t>Location</t>
  </si>
  <si>
    <t>Al-Hilies Camp</t>
  </si>
  <si>
    <t>Total Estmated Budget</t>
  </si>
  <si>
    <t>Project Code</t>
  </si>
  <si>
    <t>LYFM2105</t>
  </si>
  <si>
    <t xml:space="preserve">Total BoQ </t>
  </si>
  <si>
    <t>No</t>
  </si>
  <si>
    <t>Item/ Required Work (English )</t>
  </si>
  <si>
    <t xml:space="preserve">عناصر بحاجة الي عمل (عربي ) </t>
  </si>
  <si>
    <t>Unit</t>
  </si>
  <si>
    <t>Quantity</t>
  </si>
  <si>
    <t>Price (USD)</t>
  </si>
  <si>
    <t>Total Price (USD)</t>
  </si>
  <si>
    <t>Worksite Preparation and Cleaning</t>
  </si>
  <si>
    <t>أعمال تهيئة الموقع وتنظيفه</t>
  </si>
  <si>
    <t>by  square meters, limited demolition inside the buildings for windows and doors openings. works to include all necessary material, machinery  and works, avoiding all damages and transporting debris and waste to public landfills, as well as leveling, finishing, and wall plastering according to the scope of work, technical specifications and NRC's instructions.</t>
  </si>
  <si>
    <t>بالمترالمربع هدم محدود داخل المباني من أجل النوافذ والأبواب والتهيئة شاملا كل مايلزم من أعمال السند وتفادي جميع الأضرار ونقل الأنقاض والمخلفات إلى المقالب العمومية تحت إشا المجلس النرويجي</t>
  </si>
  <si>
    <t>m²</t>
  </si>
  <si>
    <t xml:space="preserve">Demolition and removing ceramic wall and floor tiling in kitchen and toilets including transferring the waste to the public dumps according to scope of work ,technical specifications and NRC instructions. works to include all hardware, machinery, material and workmanship required for the completion of the item.
Price to include restoring existing structure/walls/door or remedying any defects that happen to the structure as a result of the demolition works. </t>
  </si>
  <si>
    <t>إزالة سيراميك الارضيات والحوائط الموجودة بالحمامات والمطابخ  ، البنذ يشمل اعمال نقل المخلفات إلى المكبات العامة طبقاً للمواصفات الفنية ومحتوى العمل وتعليمات المجلس النرويجي للاجئين. و السعر يشمل ترميم أي اضرار قد تنجم في النوافد الأبواب او الاجزاء الخرسانية  عن اعمال الازلة.</t>
  </si>
  <si>
    <t>Non-Structural  / Civil Work</t>
  </si>
  <si>
    <t>أعمال غير هيكلية – تنفيذية</t>
  </si>
  <si>
    <t>Demolition of existing CGI sheet sheets/roofs, transporting of debris and waste to public landfills and prepare the walls for  installing new CGI sheets using cement: sand mortar(300kgm cement+1m^3 Sand) according to the scope of work, technical specifications and NRC's instructions.</t>
  </si>
  <si>
    <t>إزالة السقف الحديدي المموج، أو الخشبي، مع إزالة العوارض القائمة وتهيئة الجدران القائمة لأعمال تثبيت الألواح الحديدية الجديدة،ونقل الأنقاض والمخلفات إلى المقالب العمومية  ويشمل العمل استخدام مونة اسمنتية ​​ ورمل بنسبة خلط (300 كجم سمنت +1 متر مكعب رمل) وعمل كل مايلزم لإكمال العمل وفقا للمواصفات الفنية وتعليمات المجلس النرويجي</t>
  </si>
  <si>
    <t>in longitudinal meters , preparing the existing walls for installing the corrugated iron sheets / roof and filling all openings between the level of the ceiling and the walls using cement mortar and leveling the surface, according to the scope of work, technical specifications and NRC's instructions.</t>
  </si>
  <si>
    <t>بالمتر الطولي تهيئة الجدران القائمة لتركيب السقف الحديدي المموج (فراغات بدون سقف) و ملء وتعبئة جميع الفتحات  بين مستوى السقف  والجدران باستخدام مونة اسمنتية وتسوية السطح وذلك طبقا للمواصفات الفنية و محتوى العمل و تعليمات المجلس النرويجي</t>
  </si>
  <si>
    <t>L.M.</t>
  </si>
  <si>
    <t>supply and install  iron beams (section 80mmX80mmX10mm)  including all accessories and fixing requirements and applying 2 layers of anticorrosion primer and black finishing paint with good quality,  according to scope of work ,technical specifications and the NRC instructions</t>
  </si>
  <si>
    <t>توريد وتركيب عوارض حديدية مربعة المقطع بمقطع (60*60*10 ملم) بما في ذلك جميع الملحقات ومستلزمات التركيب ، والطلاء بطبقتين من البريمر ضد الصدأ ، , و طلاء خارجي باللون الاسود خاص بالمعادن. وعمل مايلزم لقبول العمل وذلك طبقا للمواصفات الفنية و محتوى العمل و تعليمات المجلس النرويجي</t>
  </si>
  <si>
    <t>Supply and install CGI sheet Roofing with 5cm thick and slope 1:100 c. Sheets to be fixed to the frame using screws (50mm length, 8 mm Diameter) each 500 mm, with overlapping of 200mm, with external flapping 400mm.The work includes filling all openings and gaps between the roof and walls internally and externally using mortar (300Kgm Cement+1 m3 sand) as plastering layer with at least 200mm width of the walls according to the scope of work, technical specifications and NRC's instructions.</t>
  </si>
  <si>
    <t>توريد وتثبيت تسقيف الحديد المموج بسمك 5 ملم وميول1:100 سم، ويجب تثبيتها على الإطار باستخدام مسامير بطول 50ملم وسمك 8ملم  كل 500 ملم، والحفاظ على بروز خارجي (رفرفة) بمسافة 500 ملم، متضمناً مسافة 200 ملم تداخل للصفائح المتراصة، ويشمل العمل ملء جميع الفتحات  بين السقف والجدران من الجهتين الداخلية والخارجية وذلك باستخدام الأسمنت: مونة اسمنتية ​​ ورمل بنسبة خلط (300 كجم مع 1 متر مكعب رمل)  ولياسة 200 ملم على الأقل من الجهتين الداخلية والخارجية ،  و كل مالزم- لإكمال العمل وفقا للرسومات الفنية وتعليمات المجلس النرويجي</t>
  </si>
  <si>
    <t>by Square meter , Providing and installing Masonry works hollow block (400xx200x200)mm, with strength 27kg/cm^2, with cement mortar, mix 300 kg cement+1 m3 sand. Works to be completed according to the scope of work, technical specifications and NRC's instructions.</t>
  </si>
  <si>
    <t xml:space="preserve">بالمترالمربع توريد وعمل مباني من الطوب الإسمنتي المفرغ بأبعاد (200x200x400) , و بإجهاد كسرلايقل عن 27kg/cm^2 للحوائط والقواطع الفرده بلاط أسمنتى يتكون من 300كجم اسمنت+1.00م3 رمل وفق المواصفات والأصول الفنية وتعليمات المجلس النرويجي  </t>
  </si>
  <si>
    <t xml:space="preserve">by  Square meter, Supply and apply Internal plastering works to ceiling and walls 15 to 20mm thick, using cement mortar mix (350kgm cement+1.0m3 sand), smoothing and any other application needed for the proper completion of the works  according to the scope of work, technical specifications and NRC's instructions. 
works to include fixing steel mesh and the interface of 2 different materials as well as where the plaster thickness exceed 20mm </t>
  </si>
  <si>
    <t>بالمترالمربع /توريد وعمل لياسة الحوائط الداخلية والاسقف بسممك 15-20 ملم بمونة مكونة من 350كجم اسمنت +1 م3 رمل، مع التسوية وإعداد سطح ناعم، وعمل كل مايلزم لقبول العمل بحسب المواصفات الفنية وتعليمات المجلس النرويجي</t>
  </si>
  <si>
    <t>Fixing Existing Doors and Windows</t>
  </si>
  <si>
    <t>تصليح أبواب ونوافذ الموجودة</t>
  </si>
  <si>
    <t xml:space="preserve">Repairing aluminum/ PVC doors and windows with supplying all the necessary accessories for maintenance including hinges, handles and locks after approving samples technical according to the scope of work, technical specifications and NRC's instructions. </t>
  </si>
  <si>
    <r>
      <t>أ</t>
    </r>
    <r>
      <rPr>
        <b/>
        <u/>
        <sz val="10.5"/>
        <color theme="3"/>
        <rFont val="Calibri"/>
        <family val="2"/>
        <scheme val="minor"/>
      </rPr>
      <t xml:space="preserve">عمال تصليح الأبواب والنوافذ من الألومنيوم  أو البي في سي مع </t>
    </r>
    <r>
      <rPr>
        <sz val="10.5"/>
        <color theme="3"/>
        <rFont val="Calibri"/>
        <family val="2"/>
        <scheme val="minor"/>
      </rPr>
      <t>توريد كل المستلزمات اللازمة للصيانة من مفاصل ومقابض وأقفال بعد اعتماد العينات وتوفير كل مايلزم من ملحقات من أجل إكمال العمل وفقا للمواصفات الفنية وتعليمات المجلس النرويجي</t>
    </r>
  </si>
  <si>
    <t>Pc</t>
  </si>
  <si>
    <t xml:space="preserve">replacing damaged or broken glass panels  for aluminum, PVC or wooden windows with other high quality glass, with a thickness of 6 mm. works include fixing the glass panels to the existing frames together with the application of the necessary sealant  as well as providing all the accessories needed. works to be completed according to the   scope of work, technical specifications and NRC's instructions. </t>
  </si>
  <si>
    <r>
      <t>أ</t>
    </r>
    <r>
      <rPr>
        <b/>
        <u/>
        <sz val="10.5"/>
        <color theme="3"/>
        <rFont val="Calibri"/>
        <family val="2"/>
        <scheme val="minor"/>
      </rPr>
      <t xml:space="preserve">عمال استبدال الزجاج المتضرر </t>
    </r>
    <r>
      <rPr>
        <b/>
        <sz val="10.5"/>
        <color theme="3"/>
        <rFont val="Calibri"/>
        <family val="2"/>
        <scheme val="minor"/>
      </rPr>
      <t xml:space="preserve">من النوافذ الومنيوم، </t>
    </r>
    <r>
      <rPr>
        <sz val="10.5"/>
        <color theme="3"/>
        <rFont val="Calibri"/>
        <family val="2"/>
        <scheme val="minor"/>
      </rPr>
      <t xml:space="preserve">بي في سي او خشبية بزجاج أخرى ذو جودة ممتازة بسمك 6مم و أيضا توفير كل الملحقات الخاصة بتشطيب الزجاج لاتمام العمل بالشكل المطلوب تحت اشراف المجلس النرويجي </t>
    </r>
  </si>
  <si>
    <t xml:space="preserve">repairing damaged or broken wooden doors and windows, works include filling any gaps and cracks with putty, replacing hinges, locks, handles and providing all accessories and material needed for the completion of the works. works to include painting of doors and windows with a prime coat and finishing coats to match existing color and finishing work. all works to be completed according the scope of work, technical specifications and NRC's instructions. </t>
  </si>
  <si>
    <r>
      <t>أ</t>
    </r>
    <r>
      <rPr>
        <b/>
        <u/>
        <sz val="10.5"/>
        <color theme="3"/>
        <rFont val="Calibri"/>
        <family val="2"/>
        <scheme val="minor"/>
      </rPr>
      <t>عمال تصليح الأبواب والنوافذ من الخشب</t>
    </r>
    <r>
      <rPr>
        <sz val="10.5"/>
        <color theme="3"/>
        <rFont val="Calibri"/>
        <family val="2"/>
        <scheme val="minor"/>
      </rPr>
      <t xml:space="preserve"> مع توريد كل المستلزمات اللازمة للصيانة من مفاصل ومقابض  بعد اعتماد العينات وتوفير كل مايلزم من ملحقات ، والقيام بأعمال الدهان والطلاء من أجل إكمال العمل وفقا للمواصفات الفنية وتعليمات المجلس النرويجي</t>
    </r>
  </si>
  <si>
    <t xml:space="preserve">Supplying and installing a lock and handle for wooden doors and windows, of excellent quality for daily use, and providing all needed accessories and material necessary for the completion of  the work after approval of samples. Works to be completed according to the scope of work, technical specifications and NRC's instructions. </t>
  </si>
  <si>
    <r>
      <t>أ</t>
    </r>
    <r>
      <rPr>
        <b/>
        <u/>
        <sz val="10.5"/>
        <color theme="3"/>
        <rFont val="Calibri"/>
        <family val="2"/>
        <scheme val="minor"/>
      </rPr>
      <t>عمال توريد وتركيب قفل و مقبض للابواب و النوافذ الخشبية</t>
    </r>
    <r>
      <rPr>
        <sz val="10.5"/>
        <color theme="3"/>
        <rFont val="Calibri"/>
        <family val="2"/>
        <scheme val="minor"/>
      </rPr>
      <t>، ذو جودة ممتازة للاستعمال اليومي، و توفير كل ما يلزم لاتمام العمل بعد الموافقة على العينات. تحت اشراف المجلس النرويجي.</t>
    </r>
  </si>
  <si>
    <t xml:space="preserve">repairing metal doors, works include filling any gaps and cracks with putty, replacing hinges, locks, handles and providing all accessories and material needed for the completion of the works. works to include painting of doors a with a prime coat and finishing coats to match existing color and finishing work. all works to be completed according the scope of work, technical specifications and NRC's instructions. </t>
  </si>
  <si>
    <r>
      <rPr>
        <b/>
        <u/>
        <sz val="10.5"/>
        <color theme="3"/>
        <rFont val="Calibri"/>
        <family val="2"/>
        <scheme val="minor"/>
      </rPr>
      <t xml:space="preserve">أعمال تصليح الأبواب  من الحديد </t>
    </r>
    <r>
      <rPr>
        <sz val="10.5"/>
        <color theme="3"/>
        <rFont val="Calibri"/>
        <family val="2"/>
        <scheme val="minor"/>
      </rPr>
      <t>مع توريد كل المستلزمات اللازمة للصيانة من مفاصل ومقابض  بعد اعتماد العينات وتوفير كل مايلزم من ملحقات ، والقيام بأعمال الدهان والطلاء من أجل إكمال العمل وفقا للمواصفات الفنية وتعليمات المجلس النرويجي</t>
    </r>
  </si>
  <si>
    <t xml:space="preserve">Supplying and installing a lock and handle for metal doors and windows, of excellent quality for daily use, and providing all needed accessories and material necessary for the completion of  the work after approval of samples. Works to be completed according to the scope of work, technical specifications and NRC's instructions. </t>
  </si>
  <si>
    <r>
      <rPr>
        <b/>
        <u/>
        <sz val="10.5"/>
        <color theme="3"/>
        <rFont val="Calibri"/>
        <family val="2"/>
        <scheme val="minor"/>
      </rPr>
      <t>أعمال توريد و تركيب قفل للابواب والحديدي</t>
    </r>
    <r>
      <rPr>
        <sz val="10.5"/>
        <color theme="3"/>
        <rFont val="Calibri"/>
        <family val="2"/>
        <scheme val="minor"/>
      </rPr>
      <t>ة، ذو جودة ممتازة للاستعمال اليومي، و توفير كل ما يلزم لاتمام العمل بعد الموافقة على العينات. تحت اشراف المجلس النرويجي.</t>
    </r>
  </si>
  <si>
    <t xml:space="preserve"> Doors and Windows</t>
  </si>
  <si>
    <t>تركيب أبواب ونوافذ</t>
  </si>
  <si>
    <t xml:space="preserve"> supplying and installing internal doors of Swedish wood, first class, pressing plywood with one or two leaves as required, and the internal wooden slats sector is not less than (40x20mm) connected to each other and pressed on both sides by a 4 mm  plywood board of the same type of wood, including (150-200mm) door hobs, handles, hinges, lock, frame and painting and all necessary to complete the work, according to the scope of work, technical specifications and NRC's instructions. </t>
  </si>
  <si>
    <t>بالمتر المربع توريد وتركيب أبواب داخلية من الخشب السويدي درجة اولى كبس ابلاكاج بضلفة او ضلفتين حسب المطلوب و قطاع الشرائح الخشبية الداخلية لايقل عن 40*20 ملم متصلة مع بعضها و مكبسة من الجهتين بلوح ابلاكاج سمك 4 مم من نفس نوع الخشب شاملاً الحلق بعرض (150-200ملم)  والمقابض والمفاصل والقفل وأعمال الطلاء والإطار الخارجي وكل الخردوات وكافة ما يلزم لنهو العمل، وفق للمواصفات الفنية وتعليمات المجلس النرويجي</t>
  </si>
  <si>
    <t xml:space="preserve">Supply and Installing  a metal door for the main entrance manufactured by 3 mm thick steel plates, price includes scratching, sanding and coating with two-sided anti-rust paint, painting with two-sided oil paint with the required color, with 60 mm door hobs, handles, hinges, key locks, and all accessories to finish the work according to the scope of work, technical specifications and NRC's instructions. </t>
  </si>
  <si>
    <t>أعمال توريد وتركيب أبواب حديدية للمدخل الرئيس للمبنى مصنع من صفائح حديدية بسمك لا يقل عن 2 ملم ، والسعر يشمل الحك والصنفرة والطلاء بطلاء مانع للصدأ بوجهين ودهانه ببوية الزيت من وجهين باللون المطلوب وتركيب الحلوق بسمك 60ملم، والأقفال والخردوات والمقابض وكل مايلزم لانهاء العمل  طبقاً للمواصفات الفنية وتعليمات المجلس النرويجي</t>
  </si>
  <si>
    <t xml:space="preserve">Supply and installation of doors and windows of white (P.V.C) material and sectors supported by steel from one or two leaves, with 60 mm hobs, handles, hinges, key locks, 6mm thick glass and works include all accessories and material needed for the completion of the works. works to be completed according to the scope of work, technical specifications and NRC's instructions. </t>
  </si>
  <si>
    <t>توريد وتركيب أبواب ونوافذ من مادة ( P.V.C) أبيض اللون والقطاعات مدعومة بالصلب من ضلفة او ضلفتين فارغ زجاج والعمل يشمل الحشو بألواح معزولة من نفس المادة، مع  الخردوات من نوعية ممتازة ومعتمدة، وتركيب الزجاج بسمك 6 ملم حسب المواصفات الفنية وأصول الصنعة وتعليمات المجلس النرويجي</t>
  </si>
  <si>
    <t xml:space="preserve">Wall preparation work (helix) with 200mm width using cement plaster to  guarantee the perpendicularity and horizontally on the surface as well the smoothness of surface,  to install doors and windows, and provide all that is needed to allow for installing new doors or windows. works to be completed according to the scope of work, technical specifications and NRC's instructions. </t>
  </si>
  <si>
    <t>أعمال تجهيز الجدار (الحلوق ) لعرض 200 ملم بعمل طبقة لياسة مع ضمان تسوية و عمودية و افقية العمل مع تسوية السطح  وذلك  لغرض تركيب الأبواب والنوافذ عليه من اللياسة و توفير  كل مايلزم من مواد عمال أدوات لإكتمال العمل وفقا للمواصفات الفنية وتعليمات المجلس النرويجي.</t>
  </si>
  <si>
    <t>M.L.</t>
  </si>
  <si>
    <t xml:space="preserve">Wall preparation work (helix) to install doors and windows, with plastering and surface finishing, with supplying concrete lintel size (100 x200) mm, according to the length of the wall opening plus (200 mm) from both sides of the wall to be suitable for installing doors or windows and make sure of horizontally of the beam, and provide all that is needed to complete the works according the scope of work, technical specifications and NRC's instructions. </t>
  </si>
  <si>
    <t>أعمال  تركيب عتبة خرسانية مقاس(100x عرض200 سُمك) ملم ،وبحسب طول فتحة الجدار مضافاً اليها (200ملم) من كلا جانبي الجدار ليكون مناسب لتركيب الأبواب أو النوافذ ,و التأكد من افقية العتبة و توفير  كل مالزم- لإكتمال العمل وفقا للمواصفات الفنية وتعليمات المجلس النرويجي</t>
  </si>
  <si>
    <t>Marble Works</t>
  </si>
  <si>
    <t>أعمال رخام</t>
  </si>
  <si>
    <t>Supply and install marble tiles for door frames of Egyptian SELVIA quality or equivalent with thickness no less than 3cm and width 20 cml. The marble shall be fixed with cement mortar with mix ratio of (300kg cement: 1 m^3 sand)
The contractor has to submit samples of tiles for approval by NRC's engineer prior to the installation. Works shall be carried out according to scope of work, technical specifications and NRC instructions. works to include all hardware, machinery, material and workmanship required for the completion of the item.</t>
  </si>
  <si>
    <t>توريد وتركيب حلوق رخام نوع سيلفيا مصري او مايعادله بعرض الحائط (20سم) و بسمك لا يقل عن 3سم لزوم فتحات الابواب ويشمل العمل التثبيت باستخدام مونة اسمنتية ​​ ورمل بنسبة خلط (300 كجم سمنت +1 متر مكعب رمل) وعمل كل مايلزم لإكمال العمل وفقا للمواصفات الفنية وتعليمات المجلس النرويجي</t>
  </si>
  <si>
    <t>Supply and install marble tiles for kitchen counter tops including making the opening for the sink of Egyptian SELVIA quality or equivalent with thickness no less than 3 cm. The contractor has to submit samples of tiles for approval by NRC's engineer prior to the installation. Works shall be carried out according to scope of work, technical specifications and NRC instructions. works to include all hardware, machinery, material and workmanship required for the completion of the item.</t>
  </si>
  <si>
    <t>بالمتر المربع توريد وتركيب ترابيع رخام سلفيا مصري او ما يعادله بسمك 3 سم لزوم حوض الغسيل بالمطبخ حسب توجيهات المهندس المشرف والرسومات التوضحية  والعمل  يشمل توفير كل العمال والأدوات والمعدات اللازمة لإنهاء العمل بالشكل المطلوب.وبحسب المواصفات الفنية وتعليمات المجلس النرويجي</t>
  </si>
  <si>
    <t>Plumping Works and Related Items</t>
  </si>
  <si>
    <t>أعمال الصحية والصرف الصحي</t>
  </si>
  <si>
    <t>Supply and installation of a hand wash basin with high quality as Milano brand or equivalent, including water mixer high quality Italian made, in a chrome-plated copper after sample approving, and the activities to install it in the wall and all that is needed to finish the work according to the specifications and drawings and NRC instructions . Basin Size is (500x450) mm.</t>
  </si>
  <si>
    <t>توريد وتركيب حوض غسيل أيدي بالقاعدة من الفخار المطلي درجة اولى نوع ميلانوا او ما يعادله، و شاملاً خلاط المياه من النوع الزوجي صناعة ايطاليه ، والمصنوع من النحاس المطلي بالكروم ، بعد اعتماد العينة، وتركيب وصلة الصرف والركائز المثبتة في الحائط وكل ما يلزم لنهو العمل طبقاً للمواصفات والرسومات  بما في ذلك جميع الملحقات المطلوبة لإكمال العمل وفقًا للمواصفات الفنية وتعليمات المجلس النرويجي ,ومقاس الحوض (500x450) ملم.</t>
  </si>
  <si>
    <t>Supply and installation of a first-class Chinese  toilet seat with a size of 450 x 700 mm, a 9-liter or 10-liter parcel box, a S or P siphon, a plastic cover and fixed to the floor with serrated nails, a bottom parcel box with support and fixation including a 0.5-inch valve and all that is needed to finish the work according to the technical specifications and NRC instructions.</t>
  </si>
  <si>
    <t>توريد وتركيب مرحاض إفرنجي من الصيني درجة أولى  مقاس 450×700 مم وصندوق طرد سعة  9 لتر أو 10لتر  وسيفون S أو P وغطاء لدائن ويثبت في الأرضية بالمسامير المسننة وصندوق طرد سفلي مع زوايا الدعم والتثبيت شاملاً محبس 0.5 بوصة وكل ما يلزم لنهو العمل وفقًا للمواصفات الفنية وتعليمات المجلس النرويجي</t>
  </si>
  <si>
    <t>Supply and install a 1HP  water pump Italian made such as DAB or equivalent, including electric switch and all electrical wiring and installations. 
Works shall be carried out according to scope of work, technical specifications and NRC instructions. works to include all hardware, machinery, material and workmanship required for the completion of the item.</t>
  </si>
  <si>
    <t>أعمال توريد وتركيب مضخة مياه بقوة واحد حصان  إيطالية الصنع مثل DAB او ما يعادلها مع الصمامات والتوصيلات اللازمة بأنابيب شبكة المياه    بعد الأعتماد من قبل المهندس المشرف لزوم ضخ المياه من الخزان الارضي للخزانات العلوية    بما في ذلك جميع الملحقات لإكمال العمل وفقًا للمواصفات الفنية وتعليمات المجلس النرويجي</t>
  </si>
  <si>
    <t>Supply and install a 1000 liter polypropylene  plastic water tank including fittings,  and cover. Works shall be carried out according to scope of work, technical specifications and NRC instructions. works to include all hardware, machinery, material and workmanship required for the completion of the item.</t>
  </si>
  <si>
    <t>توريدوتثبيت خزان مياه شرب من البولي بروبيلين بسعة 1000 لتر، شاملاً صمام العوامة والغطاء  من النوعية الجيدة، وعمل قاعدة التثبيت والرفع والتثبيت في المكان المخصص،كما يشمل العمل جميع التجهيزات المطلوبة مثل الأكواع، والانحناءات ، بما في ذلك وصلات مدخل ومخرج وجميع التجهيزات والملحقات الضرورية.</t>
  </si>
  <si>
    <t>Supply and install 3/4 inch cold and hot water feeding pipes of type (p.p.r) high quality as KHALDI brand or equivalent, with a pressure resistance of not less than 20 bar outside the wall and the price includes all accessories, piping and fittings. Works shall be carried out according to scope of work, technical specifications and NRC instructions. works to include all hardware, machinery, material and workmanship required for the completion of the item.</t>
  </si>
  <si>
    <t>توريد وتركيب مواسير تغذية  للمياه الباردة والساخنة  من نوع (p.p.r) بجودة عالية KHALDI او ما يعادله بقطر 3/4 أنش بمقاومة ضغط  لا تقل عن 20 بار ، بعد اعتماد العينة،  والثمن يشمل  القطع الملحقة من  الاكواع والزوايا والمثبتتات وجميع مايلزم لانهاء العمل طبقاً للمواصفات الفنية وتعليمات المجلس النرويجي</t>
  </si>
  <si>
    <t>Supply and install toilet side water bib "bidet" Spanish made quality or equivalent. Works shall be carried out according to scope of work, technical specifications and NRC instructions. works to include all hardware, machinery, material and workmanship required for the completion of the item.</t>
  </si>
  <si>
    <t>توريد وتركيب شطاف لدورة المياة  بجودة علية اسباني الصنع او ما يعادله و توفير كل  ما يلزم لأنهاء العمل  بما في ذلك جميع الملحقات المطلوبة لإكمال العمل وفقًا للمواصفات الفنية وتعليمات المجلس النرويجي.</t>
  </si>
  <si>
    <t>Supply and install 4 inch PVC sewage drainage pipes "Red Sea Brand, SMART or equivalent"  including all fittings, connections and works needed. Works shall be carried out according to scope of work, technical specifications and NRC instructions. works to include all hardware, machinery, material and workmanship required for the completion of the item.</t>
  </si>
  <si>
    <t>توريد و تركيب مواسير pvc بقطر 4 بوصة  بجودة عالية البحر الأحمر or smart او ما يعادله . لزوم أعمال  الصرف الصحي   ، والبند يشمل توفير كل  ما يلزم لأنهاء العمل  بما في ذلك جميع التوصيلات المطلوبة لإكمال العمل وفقًا للمواصفات الفنية وتعليمات المجلس النرويجي.</t>
  </si>
  <si>
    <t>Supply and install a 1500 watt water heater with 80 liters capacity of electric voltage (220-240) with heating capacity of 30 - 70 degrees. The contractor shall provide a sample to NRC's engineer for approval prior to installation. works will include all electrical connections, piping and fittings needed.
Works shall be carried out according to scope of work, technical specifications and NRC instructions. works to include all hardware, machinery, material and workmanship required for the completion of the item.</t>
  </si>
  <si>
    <t xml:space="preserve">أعمال تقديم وتركيب  سخانة مياه 80 لتر، 1500 وات ، بجهد كهربائي (220-240) فولت ومعدل تسخين (30-75)درجة مؤية ، بعد اعتماد العينة، والثمن يشمل جميع الوصلات والأكواع  والتوصيل بالمصدر الكهربائي وكل مايلزم لنهو العمل طبقاً للمواصفات الفنية وتعليمات المجلس النرويجي </t>
  </si>
  <si>
    <t>Supply and installing a siphon inside the parcel box for a toilet seat of high quality Spanish made or equivalent, supplying and doing everything necessary to finish the work according to the technical specifications and NRC instructions</t>
  </si>
  <si>
    <t xml:space="preserve">توريد وتركيب سيفون داخل صندوق الطرد لكرسي التواليت من النوعية الممتازة  اسباني الصنع او ما يعادله، توريد وعمل كل مايلزم لنهو العمل طبقاً للمواصفات الفنية وتعليمات المجلس النرويجي </t>
  </si>
  <si>
    <t>Supply and installation of a high quality Italian made, the water tap coated with chrome diameter ¾ inch, including all connection parts and all that is necessary to complete the work according to specifications, workmanship principles and NRC instructions</t>
  </si>
  <si>
    <t>توريد وتركيب حنفية مياه من النوعية الممتازة صناعة إيطالية  مطلية بالكروم قطر ¾ بوصة شاملة جميع قطع التوصيل وكل مايلزم لنهو العمل طبقا للمواصفات وأصول الصنعة وتعليمات المجلس النرويجي</t>
  </si>
  <si>
    <t>Supply and installing Squat Toilet   including all accessories  to complete the work according to, technical specifications and the NRC instructions.</t>
  </si>
  <si>
    <t>أعمال توريد وتركيب مرحاض عربي  بما في ذلك جميع الملحقات  لإكمال العمل وفقًا للمواصفات الفنية وتعليمات المجلس النرويجي</t>
  </si>
  <si>
    <t>supply and installing  good quality water mixer Italian made for the toilet wash basin,  includes PVC hoses, chrome valves on each line, and all necessary fittings  all required accessories. Works shall be carried out according to scope of work, technical specifications and NRC instructions. works to include all hardware, machinery, material and workmanship required for the completion of the item.</t>
  </si>
  <si>
    <r>
      <t xml:space="preserve">توريد وتركيب خلاط مياه من النوع الزوجي إيطالي الصنع Gaboli او ما يعادله، </t>
    </r>
    <r>
      <rPr>
        <b/>
        <u/>
        <sz val="10.5"/>
        <color theme="3"/>
        <rFont val="Calibri"/>
        <family val="2"/>
        <scheme val="minor"/>
      </rPr>
      <t xml:space="preserve">لحوض وجه الحمام </t>
    </r>
    <r>
      <rPr>
        <sz val="10.5"/>
        <color theme="3"/>
        <rFont val="Calibri"/>
        <family val="2"/>
        <scheme val="minor"/>
      </rPr>
      <t>والمصنوع من النحاس المطلي بالكروم ، من النوعية الممتازة بعد اعتماد العينة، و   بما في ذلك خراطيم PVC وصمامات الكروم  وجميع التركيبات الضرورية لإكمال العمل وفقًا للمواصفات الفنية وتعليمات المجلس النرويجي</t>
    </r>
  </si>
  <si>
    <t>supply and installing  good quality water mixer Italian made for the kitchen sink,  includes PVC hoses, chrome valves on each line, and all necessary fittings  all required accessories. Works shall be carried out according to scope of work, technical specifications and NRC instructions. works to include all hardware, machinery, material and workmanship required for the completion of the item.</t>
  </si>
  <si>
    <r>
      <t xml:space="preserve">توريد وتركيب خلاط مياه من النوع الزوجي إيطالي الصنع Gaboli او ما يعادله، </t>
    </r>
    <r>
      <rPr>
        <b/>
        <u/>
        <sz val="10.5"/>
        <color theme="3"/>
        <rFont val="Calibri"/>
        <family val="2"/>
        <scheme val="minor"/>
      </rPr>
      <t xml:space="preserve">لحوض غسيل المطبخ </t>
    </r>
    <r>
      <rPr>
        <sz val="10.5"/>
        <color theme="3"/>
        <rFont val="Calibri"/>
        <family val="2"/>
        <scheme val="minor"/>
      </rPr>
      <t>والمصنوع من النحاس المطلي بالكروم ، من النوعية الممتازة بعد اعتماد العينة، و   بما في ذلك خراطيم PVC وصمامات الكروم  وجميع التركيبات الضرورية لإكمال العمل وفقًا للمواصفات الفنية وتعليمات المجلس النرويجي</t>
    </r>
  </si>
  <si>
    <t>Supply and installation of Bathtub , dimensions 120 * 80 * 17H cm,  High quality, including all that is necessary fittings, pipes and accessories. Works shall be carried out according to scope of work, technical specifications and NRC instructions. works to include all hardware, machinery, material and workmanship required for the completion of the item.</t>
  </si>
  <si>
    <t>توريد وتركيب حوض استحمام نوع قدم واحد ابعاد 120 * 80 * 17 سم بجودة عالية. بما في ذلك كل ما هو ضروري لانهاء العمل حسب المواصفات وتعليمات المجلس النرويجي للاجئين.</t>
  </si>
  <si>
    <t>supply and installing  good quality water mixer  for shower Italian made Gaboli or equivalent,  includes PVC hoses, chrome valves on each line, and all necessary fittings  all required accessories. Works shall be carried out according to scope of work, technical specifications and NRC instructions. works to include all hardware, machinery, material and workmanship required for the completion of the item.</t>
  </si>
  <si>
    <t>أعمال توريد وتركيب خلاط مياه للدوش  من النوع الزوجي و ملحقاته ايطالي الصنع Gaboli او ما يعادله، والمصنوع من النحاس المطلي بالكروم ، من النوعية الممتازة بعد اعتماد العينة، و   بما في ذلك خراطيم PVC وصمامات الكروم  وجميع التركيبات الضرورية لإكمال العمل وفقًا للمواصفات الفنية وتعليمات المجلس النرويجي</t>
  </si>
  <si>
    <t>Supply and install water pressure pump 1/2HP including all fittings, connections and electrical installations. Works shall be carried out according to scope of work, technical specifications and NRC instructions. works to include all hardware, machinery, material and workmanship required for the completion of the item.</t>
  </si>
  <si>
    <t>أعمال توريد وتركيب مضخة مياه (دفاع)  بقوة نص حصان مع الصمامات والتوصيلات اللازمة بأنابيب شبكة المياه وأتوماتيك ضغط شبكة   بعد الأعتماد من قبل المهندس المشرف لزوم ضخ المياه للشبكة الذاخلية  بما في ذلك جميع الملحقات لإكمال العمل وفقًا للمواصفات الفنية وتعليمات المجلس النرويجي</t>
  </si>
  <si>
    <t>Supply and installation of stainless steel wash basins, size no less than 20 * 60 * 120 cm, loaded with mixer and siphon, including the support structure below the basin and all that is necessary to finish the work. Works shall be carried out according to scope of work, technical specifications and NRC instructions. works to include all hardware, machinery, material and workmanship required for the completion of the item.</t>
  </si>
  <si>
    <t>توريد وتركيب حوض غسيل اواني من الستانليس ستيل (stainless steel) مقاس لا يقل عن 20*60*120 سم محمل عليه خلاط وسيفون شاملا المباني اسفل الحوض وكل ما يلزم لنهو العمل طبقا للمواصفات والرسومات وتعليمات المجلس النرويجي</t>
  </si>
  <si>
    <t>supply and fixing a floor drain outlet in toilet or kitchen floor, and connect it with room Inspection, of the toilet with 2-in sewage pipes (PVC)  including all joints, welds, packaging, and fixing with special clamps at distances of no more than 1250 mm, the price includes elbows, corners, ventilation covers until they are connected to rooms Inspection. Works shall be carried out according to scope of work, technical specifications and NRC instructions. works to include all hardware, machinery, material and workmanship required for the completion of the item.</t>
  </si>
  <si>
    <t>توريد وتركيب تصريف أرضي بأرضية الحمام او المطبخ وربطه بغرفة التفتيش بأنابيب الصرف الصحي 2 بوصة (PVC)شاملاً جميع الوصلات واللحامات والتغليف والتثبيت بالمشابك الخاصة على مسافات لا تزيد عن 1250 مم والفئة بالمتر والثمن يشمل الاكواع والزوايا وأغطية التهوية وتثبيتها حتى توصيلها إلى غرف التفتيش وذلك حسب المواصفات الفنية وتعليمات المجلس النرويجي.</t>
  </si>
  <si>
    <t>unit</t>
  </si>
  <si>
    <t xml:space="preserve">Tiling works </t>
  </si>
  <si>
    <t>أعمال البلاط والتكسيات</t>
  </si>
  <si>
    <t>Supply and install 30x30cm high quality ceramic floor tiles As Cleopatra first class or equivalent. The contractor has to submit samples of tiles for approval by NRC's engineer prior to the installation. Works shall be carried out according to scope of work, technical specifications and NRC instructions. works to include all hardware, machinery, material and workmanship required for the completion of the item.</t>
  </si>
  <si>
    <t>توريد و تركيب بلاط من السيراميك مقاس 30 × 30 سم لأرضيات الحمامات والمطبخ  نوع كيلوبترا فرز اول او ما يعادله حسب النوعية التي يتم اعتمادها من طرف المهندس المشرف والعمل  يشمل توفير كل العمال والأدوات والمعدات اللازمة لإنهاء العمل بالشكل المطلوب.وبحسب المواصفات الفنية وتعليمات المجلس النرويجي</t>
  </si>
  <si>
    <t>Supply and install 20x20cm high quality such as CLeopaatra first class or equivalent  ceramic wall tiles. The contractor has to submit samples of tiles for approval by NRC's engineer prior to the installation. Works shall be carried out according to scope of work, technical specifications and NRC instructions. works to include all hardware, machinery, material and workmanship required for the completion of the item.</t>
  </si>
  <si>
    <t>توريد و تركيب بلاط من السيراميك مقاس 20 × 20سم لحوائط الحمامات والمطبخ والمعمل بجودة عالية ك كليلوبتر فرز اول او ما يعادله او حسب النوعية التي يتم اعتمادها من قبل المهندس المشرف والعمل  يشمل توفير كل العمال والأدوات والمعدات اللازمة لإنهاء العمل بالشكل المطلوب.وبحسب المواصفات الفنية وتعليمات المجلس النرويجي</t>
  </si>
  <si>
    <t>Electrical works</t>
  </si>
  <si>
    <t>الأعمال الكهربية</t>
  </si>
  <si>
    <t>Supply and install fluorescent double lighting units including 120cm base and cover. (Philips or equivalent)
Works shall be carried out according to scope of work, technical specifications and NRC instructions. works to include all hardware, machinery, material and workmanship required for the completion of the item.</t>
  </si>
  <si>
    <t>توريد وتركيب مصابيح اضاءة فلورنست زوجية مع قاعدة التثبيت مقاس 120 سم ذات جودة ممتازة (فيليبس او ما يعادلها) وعمل كل مايلزم من تمديدات كهربائية وربط لإكمال العمل وفقا للمواصفات الفنية  وتعليمات المجلس النرويجي .</t>
  </si>
  <si>
    <t>Supply and install high quality 16A electrical outlets/sockets.(lagrand, Adison brands or equivalent)
Works shall be carried out according to scope of work, technical specifications and NRC instructions. works to include all hardware, machinery, material and workmanship required for the completion of the item.</t>
  </si>
  <si>
    <t>توريد وتركيب  مقابس كهرباء (برايز ) بقوة 16 أمبير ذو جودة عالية أديسون او لاقراند او ما يعادلهم وعمل كل مايلزم لإكمال العمل وفقا للمواصفات الفنية  وتعليمات المجلس النرويجي</t>
  </si>
  <si>
    <t>توريد وتركيب مفاتيح كهربائية بقوة 16 أمبير ذو جودة عالية  وعمل كل مايلزم لإكمال العمل وفقا للمواصفات الفنية  وتعليمات المجلس النرويجي</t>
  </si>
  <si>
    <t>Supply and install 40A  electrical breakers (MCB) quality (ABB, or equivalent). Contractor has to provide samples for NRC's engineer approval prior to installation.
Works shall be carried out according to scope of work, technical specifications and NRC instructions. works to include all hardware, machinery, material and workmanship required for the completion of the item.</t>
  </si>
  <si>
    <t>توريد وتركيب قواطع فردية (MCB) نوع (ABB  او ما يعادلهم بالجودة بقوة 40 أمبير  وبعد اعتماد المهندس المشرف وعمل كل مايلزم من تمديدات كهربائية وربط لإكمال العمل وفقا للمواصفات الفنية  وتعليمات المجلس النرويجي</t>
  </si>
  <si>
    <t>Supply and install 60A electrical breakers (MCB) quality (ABB, or equivalent). Contractor has to provide samples for NRC's engineer approval prior to installation.
Works shall be carried out according to scope of work, technical specifications and NRC instructions. works to include all hardware, machinery, material and workmanship required for the completion of the item.</t>
  </si>
  <si>
    <t>توريد وتركيب قواطع فردية (MCB) نوع (ABB  او ما يعادلهم بالجودة بقوة 60 أمبير  وبعد اعتماد المهندس المشرف وعمل كل مايلزم من تمديدات كهربائية وربط لإكمال العمل وفقا للمواصفات الفنية  وتعليمات المجلس النرويجي</t>
  </si>
  <si>
    <t>Supply and install 120A 3 phase electrical breakers (MCB) quality (ABB,  or equivalent). Contractor has to provide samples for NRC's engineer approval prior to installation.
Works shall be carried out according to scope of work, technical specifications and NRC instructions. works to include all hardware, machinery, material and workmanship required for the completion of the item.</t>
  </si>
  <si>
    <t>توريد وتركيب قواطع زوجية (MCB) نوع (ABB  او ما يعادلهم بالجودة بقوة 120 أمبير  3 فازا وبعد اعتماد المهندس المشرف وعمل كل مايلزم من تمديدات كهربائية وربط لإكمال العمل وفقا للمواصفات الفنية  وتعليمات المجلس النرويجي</t>
  </si>
  <si>
    <t>Supply and install and electrical box for the main circuit breaker including cover with dimensions 15*30cm. the box shall be resistant to water and weather elements (IP64). 
Works shall be carried out according to scope of work, technical specifications and NRC instructions. works to include all hardware, machinery, material and workmanship required for the completion of the item.</t>
  </si>
  <si>
    <t>توريد وتركيب صندوق كهرباء بالغطاء مقاس (15×30) سم ذو جودة عالية ومقاوم للعوامل الخارجية والماء (IP 64) لزوم القاطع الرئيسي للكهرباء  وعمل كل مايلزم من تمديدات كهربائية و ربط لإكمال العمل وفقا للمواصفات الفنية  وتعليمات المجلس النرويجي</t>
  </si>
  <si>
    <t>Supply and install a 320A 3phase main distribution board type (ABB or equivalent). works including all electrical connections and fittings. the contractor shall supply a sample of the distribution board to NRC's engineer for approval prior to the installation 
Works shall be carried out according to scope of work, technical specifications and NRC instructions. works to include all hardware, machinery, material and workmanship required for the completion of the item.</t>
  </si>
  <si>
    <t>توريد وتركيب قاطع كهرباء رئيسي للمبنى (MCCB) بقوة 320 أمبير  3 فازا  نوع (ABB ) او ما يعادلهم بالجودة وبعد اعتماد المهندس المشرف وعمل كل مايلزم من تمديدات كهربائية وربط لإكمال العمل وفقا للمواصفات الفنية  وتعليمات المجلس النرويجي</t>
  </si>
  <si>
    <t>Supply and install 16mm wide electrical trunks / conduits inside walls and partitions. works to include making the openings for the conduits inside the walls and filling in gaps and openings after installation. 
Works shall be carried out according to scope of work, technical specifications and NRC instructions. works to include all hardware, machinery, material and workmanship required for the completion of the item.</t>
  </si>
  <si>
    <t>توريد وتركيب مسارات كهرباء داخل الحوائط بقطر 16 ملم و العمل يشمل تكسير الحوائط بالحجم المطلوب و التثبيت  والتشطيب بالمواد المناسبة لمنع ظهور التشققات بالحائط وعمل  كل مايلزم  لإكمال العمل وفقا للمواصفات الفنية  وتعليمات المجلس النرويجي</t>
  </si>
  <si>
    <t>Supply and install high quality copper electrical wires with 2.5mm section.
Works shall be carried out according to scope of work, technical specifications and NRC instructions. works to include all hardware, machinery, material and workmanship required for the completion of the item.</t>
  </si>
  <si>
    <t>توريد وتمديد اسلاك كهرباء نحاسية بسمك 2.5 ملم ذو جودة عالية وبعد اعتماد المهندس المشرف لزوم التمديدات الكهربائية للمركز الصحي وعمل كل مايلزم من تمديدات كهربائية وربط لإكمال العمل وفقا للمواصفات الفنية  وتعليمات المجلس النرويجي .</t>
  </si>
  <si>
    <t>Supply and install high quality copper electrical wires with 4mm section.
Works shall be carried out according to scope of work, technical specifications and NRC instructions. works to include all hardware, machinery, material and workmanship required for the completion of the item.</t>
  </si>
  <si>
    <t>توريد وتمديد اسلاك كهرباء نحاسية بسمك 4 ملم لزوم تمديدات ذات الجهد العالي وتكون  ذو جودة عالية وبعد اعتماد المهندس المشرف لزوم التمديدات الكهربائية للمركز الصحي وعمل كل مايلزم من تمديدات كهربائية وربط لإكمال العمل وفقا للمواصفات الفنية  وتعليمات المجلس النرويجي .</t>
  </si>
  <si>
    <t>Supply and install high quality copper electrical cable with 10mm section*2wires.
Works shall be carried out according to scope of work, technical specifications and NRC instructions. works to include all hardware, machinery, material and workmanship required for the completion of the item.</t>
  </si>
  <si>
    <t>توريد وتمديد كابل كهرباء نحاسية بسمك 10 ملم *2 سلك لزوم تمديدات الرئيسية وتكون  ذو جودة عالية وبعد اعتماد المهندس المشرف لزوم التمديدات الكهربائية للمركز الصحي وعمل كل مايلزم من تمديدات كهربائية وربط لإكمال العمل وفقا للمواصفات الفنية  وتعليمات المجلس النرويجي .</t>
  </si>
  <si>
    <t xml:space="preserve">Total Amount </t>
  </si>
  <si>
    <t>Annex 2-a (Bill of Quantity/Items Specifications and Samples)</t>
  </si>
  <si>
    <t>Rehabilitation of sub-standard and damaged Housing units in Benghazi Libya</t>
  </si>
  <si>
    <t>Note: Please refer to the SoW and attached Drawing for more details and information for the below items.</t>
  </si>
  <si>
    <t>ملاحظة : الرجاء الرجوع الي وصف العمل و أيضاً الخرائط المرفقة لمزيد من المعلومات عن البنود بالاسفل.</t>
  </si>
  <si>
    <t>The contractor must provide the mandatory samples with labeling the sample by the item number</t>
  </si>
  <si>
    <t>على المقاول تقديم العينات الإلزامية مع توثيق رقم العينه برقم البند</t>
  </si>
  <si>
    <t>Contractor Specifications</t>
  </si>
  <si>
    <t xml:space="preserve">Sample Mandatory provided </t>
  </si>
  <si>
    <t>Sample availability checklist</t>
  </si>
  <si>
    <t>By square meters, limited demolition inside buildings, such as removing walls, or for windows and doors new opening, and preparation, including all necessary support works, and also taking into account the removal and dismantling of electrical materials and connection lines, if any.
The work includes providing all the necessary workers, tools and materials to finish the work as required and transferring the waste to the designated and authorized public landfills in the city.</t>
  </si>
  <si>
    <t>بالمترالمربع هدم محدود داخل المباني من إزالة جدران او من أجل النوافذ والأبواب  والتهيئة شاملا كل مايلزم من أعمال السند، وأيضا مع مراعاة نزع وفك المواد الكهربائية وخطوط التوصيلات إن وجد.
 والعمل  يشمل توفير كل مايلزم من عمال و ادوات و مواد لانهاء العمل بالشكل المطلوب ونقل المخلفات الي المكبات العمومية المخصصة و المصرحة في المدينة .</t>
  </si>
  <si>
    <t>m² / م²</t>
  </si>
  <si>
    <t xml:space="preserve"> </t>
  </si>
  <si>
    <t>Removing damaged doors and windows made of iron, wood, or any other type of material, with removing all accessories inside the walls such as frames, fixing bolts and others, and providing everything necessary to finish the work and item as required.
In additional transfer of waste to the designated and authorized public landfills in the city.</t>
  </si>
  <si>
    <t>إزالة الابواب والنوافد المتضررة من الحديد او خشب او اي نوع من مواد اخرى، مع نزع كل الملحقات داخل الحوائط من إطار و خوابير تثبت وغيرها، و توفير كل يلزم لانهاء العمل والبند بالشكل المطلوب. 
وأيضا نقل المخلفات الي المكبات العمومية المخصصة و المصرحة في المدينة.</t>
  </si>
  <si>
    <t>Pcs / قطعة</t>
  </si>
  <si>
    <t>Removing and dismantling the venetian blind box and its accessories, made from wood, PVC, or other materials, and providing everything necessary to complete the work as required.
The item includes the work of transporting waste to the designated public dumps in the city.</t>
  </si>
  <si>
    <t>إزالة وفك صندوق السرنتي و ملحقاته، من الخشب او البي في سي او غيرها و توفير كل ما يلزم لاتمام العمل بالشكل المطلوب.
البند يشمل اعمال نقل المخلفات إلى المكبات العمومية المخصصة في المدينة.</t>
  </si>
  <si>
    <t>Removing floor and wall tiles in bathrooms, kitchens, etc., and restoring any damages that may result in windows, doors, or concrete parts as a result of removal work.
The item includes the work of transporting waste to the designated public landfills in the city.</t>
  </si>
  <si>
    <t>إزالة سيراميك الارضيات والحوائط بالحمامات والمطابخ أوغيرها والمونة الاسمنتية ، مع ترميم أي اضرار قد تنجم في النوافد الأبواب او الاجزاء الخرسانية  عن اعمال الازلة.
والبنذ يشمل اعمال نقل المخلفات إلى المكبات العمومية المخصصة بالمدينة.</t>
  </si>
  <si>
    <t>Removing the floor concrete of any existing thickness and the damaged or leaking plumbing drainage network, and the item includes providing everything necessary to complete the work as required.
Transporting the waste to the designated public landfills in the city.</t>
  </si>
  <si>
    <t xml:space="preserve">إزالة الخرسانية الارضية (الكرسنه) باي سمك موجود وشبكة صرف السباكة المتضررة او يوجد بها تسريب , والبند يشمل توفير كل مايلزم لاتمام العمل بالشكل المطلوب.
ونقل المخلفات الي المكبات العمومية االمخصصة في المدينة. </t>
  </si>
  <si>
    <t>Removing the damaged water tank with connections and supply pipes, and the item includes providing everything necessary to finish the work as required while preserving the intact parts.
Transporting the waste to the designated public landfills in the city.</t>
  </si>
  <si>
    <t>إزالة خزان المياه الشرب المتضرر مع الوصلات ومواسير التغدية، والبند يشمل توفير كل ما هو يلزم لإنهاء العمل  بالشكل المطلوب مع المحافظة علي الاجزاء السليمة.
ونقل المخلفات الي المكبات العمومية المخصصة في المدينة.</t>
  </si>
  <si>
    <t>Removing and dismantling sanitary equipment by piece of any kind, whether made of clay or iron, and the work includes all that is necessary to complete the work as required, while preserving the intact parts.
 Transporting the waste to the designated public landfills in the city.</t>
  </si>
  <si>
    <t xml:space="preserve">إزالة و فك المواد الصحية بالقطعة باي نوع سواء مصنوعه من طين او حديد والعمل يشمل كل ما يلزم لاتمام العمل بالشكل المطلوب والمحافظة علي الاجزاء السليمة.
 ونقل المخلفات الي المكبات العمومية المخصصة في المدينة.  </t>
  </si>
  <si>
    <t>Removing and dismantling the water network Includes pipes, valves, etc. inside the bathroom or kitchen, and providing all the necessary to complete the work as required.
Transporting the waste to the designated public landfills in the city.</t>
  </si>
  <si>
    <t>إزالة و فك شبكة المياة من أنانبيب، صمامات و غيرها داخل الحمام او المطبخ و توفير كل ما يلزم لاتمام العمل بالشكل المطلوب. 
ونقل المخلفات إلى المكبات العمومية المخصصة في المدينة.</t>
  </si>
  <si>
    <t>L.S / مقطوعية</t>
  </si>
  <si>
    <t>Demolition of existing CGI sheets/roofs, and the main existing beams, and prepare the wall to install the new CGI sheets, and Transport the removal garbage to the designated public landfills in the city.</t>
  </si>
  <si>
    <t>إزالة السقف الحديدي المموج، أو الخشبي، مع إزالة العوارض القائمة وتهيئة الجدران القائمة لأعمال تثبيت الألواح الحديدية الجديدة، ونقل المخلفات إلى المقالب العمومية المخصصة بالمدينة.</t>
  </si>
  <si>
    <t>m²/ م²</t>
  </si>
  <si>
    <t>In longitudinal meters, preparing the existing walls for installing the corrugated iron sheets / roof and filling all openings between the level of the ceiling and the walls using cement mortar and leveling the surface, according to the scope of work, technical specifications and NRC Engineer's instructions and approval</t>
  </si>
  <si>
    <t xml:space="preserve">بالمتر الطولي تهيئة الجدران القائمة لتركيب السقف الحديدي المموج (فراغات بدون سقف) و ملء وتعبئة جميع الفتحات  بين مستوى السقف  والجدران باستخدام مونة اسمنتية وتسوية السطح وذلك طبقا للمواصفات الفنية و محتوى العمل </t>
  </si>
  <si>
    <t>L.M / م.ط</t>
  </si>
  <si>
    <t>Supply and install iron beams (section 60mmX60mmX3mm)  including all accessories and fixing requirements and applying 2 layers of anticorrosion primer and black finishing paint with good quality,  according to scope of work ,technical specifications and NRC Engineer's instructions and approval</t>
  </si>
  <si>
    <t xml:space="preserve">توريد وتركيب عوارض حديدية مربعة المقطع بمقطع (60*60*3 ملم)  بما في ذلك جميع الملحقات ومستلزمات التركيب ، والطلاء بطبقتين من البريمر ضد الصدأ ، , و طلاء خارجي باللون الاسود خاص بالمعادن. وعمل مايلزم لقبول العمل وذلك طبقا للمواصفات الفنية و محتوى العمل </t>
  </si>
  <si>
    <t>Mandatory</t>
  </si>
  <si>
    <t>Supply and install CGI sheet Roofing with 3mm thick and slope 1:100 cm. Sheets to be fixed to the frame using screws (50mm length, 8 mm Diameter) each 500 mm, with overlapping of 200mm, with external flapping 400mm. The work includes filling all openings and gaps between the roof and walls internally and externally using mortar (300Kgm Cement+1 m3 sand) as plastering layer with at least 200mm width of the internal and external walls, and providing all the necessary to complete the work as required.</t>
  </si>
  <si>
    <t>توريد وتثبيت تسقيف الحديد المموج بسمك 3 ملم وميول1:100 سم، ويجب تثبيتها على الإطار باستخدام مسامير بطول 50ملم وسمك 8ملم  كل 500 ملم، والحفاظ على بروز خارجي (رفرفة) بمسافة 500 ملم، متضمناً مسافة 200 ملم تداخل للصفائح المتراصة، ويشمل العمل ملء جميع الفتحات  بين السقف والجدران من الجهتين الداخلية والخارجية وذلك باستخدام الأسمنت: مونة اسمنتية ​​ ورمل بنسبة خلط (300 كجم مع 1 متر مكعب رمل)  ولياسة 200 ملم على الأقل من الجهتين الداخلية والخارجية ،  و كل مالزم- لإكمال العمل وفقا للرسومات الفنية</t>
  </si>
  <si>
    <t>Structural Works  / Civil Work</t>
  </si>
  <si>
    <t>أعمال هيكلية – تنفيذية</t>
  </si>
  <si>
    <t>By Square meter, providing and installing Masonry works hollow block (400xx200x200)mm, with strength 27kg/cm^2, with cement mortar, mix 300 kg cement+1 m3 sand. Works to be completed according to the scope of work, technical specifications and NRC Engineer's instructions and approval</t>
  </si>
  <si>
    <t xml:space="preserve">بالمترالمربع توريد وعمل مباني من الطوب الإسمنتي المفرغ بأبعاد (200x200x400) , و بإجهاد كسرلايقل عن 27kg/cm^2 للحوائط والقواطع الفرده بلاط أسمنتى يتكون من 300كجم اسمنت+1.00م3 رمل وفق المواصفات والأصول الفنية  </t>
  </si>
  <si>
    <t xml:space="preserve">Pouring(C30)Reinforced concrete For Isolated Footing with 100cm @100 cm and 40 cm thick with 5ᴓ 14 mm / m in both directions steel reinforcements must be Grade 60 (ASTM A615) The concrete shall be poured and leveled by using the Concrete vibrator, trowels and finishers tools to achieve the required surface smoothness (The rate includes formwork installation as well as concrete curing by using fresh water for 7 days ), all the foundations should be painted by TAR in 2 Layers, as well the cast a cleaning layer with depth 10cm before cast the foundation, as well should be covered by Polyethylene sheet. all the work including all the tools, labors and material or any necessary  requirement to complete the work as required. in case the foundation size has changed the calculation will be  percentage from the standard foundation size, that mentioned in the beginning. </t>
  </si>
  <si>
    <t>صب (C30) خرسانة مسلحة للقواعد المعزولة، بسمك 100 سم @ 100 سم و 40 سم بسمك 5ᴓ14 مم / م في كلا الاتجاهين يجب أن تكون حديد التسليح من الدرجة 60 (ASTM A615) يجب صب الخرسانة وتسويتها باستخدام هزاز الخرسانة  لتحقيق نعومة السطح المطلوبة (يشمل السعر تركيب الخشبية بالإضافة إلى معالجة الخرسانة باستخدام المياه العذبة لمدة 7 أيام) ، يجب طلاء جميع الأسس بواسطة قطران سائل بعدد طبقتين ، بالإضافة إلى خرسانه النظافة بسمك 10 سم قبل صب قواعد الأساس و يجب أن يتم تغطيتها بطبقة البولي إيثيلين.  في حال تغير حجم القاعدة يتم الاحتساب بناء على نسبة من حجم القاعدة المذكورة سلفاً.</t>
  </si>
  <si>
    <t>foundation/ قاعدة</t>
  </si>
  <si>
    <t xml:space="preserve">Pouring (C30) Reinforced concrete for the ground beam to connect the foundations together with20cm width, @40 cm height, and 12 m length with 2ᴓ 14 mm in in bottom and top reinforcement, with ᴓ 8mm Stirrups each 20 cm spacing steel reinforcements, must be Grade 60 (ASTM A615) The concrete shall be poured and leveled by using the Concrete vibrator, trowels and finishers tools to achieve the required surface smoothness (The rate includes formwork installation as well as concrete curing by using fresh water for 7 days ), all the Ground Beam should be painted by TAR with 2 Layers, as well the bases of the Ground beam before pouring should be covered by Polyethylene sheet, all the work including all the tools, labors and materials or any necessary  requirement to complete the work as required. </t>
  </si>
  <si>
    <t>صب (C30) خرسانة مسلحة من أجل دعامة الأرضية (الكاتينة) لتوصيل الأسس معًا بعرض 20 سم ، ارتفاع 40 سم ، و 12 م طول مع 2ᴓ 14 مم في التعزيز السفلي والعلوي ، مع or 8mm كانات كل 20 سم ، يجب يكون من الدرجة 60 (ASTM A615) يتم صب الخرسانة وتسويتها باستخدام أدوات هزاز الخرسانة  لتحقيق نعومة السطح المطلوبة (يشمل العمل تركيب الشدات الخشبية وكذلك معالجة الخرسانة باستخدام المياه العذبة لمدة 7 أيام) ، وايضا يشمل العمل  طلاء جميع الدعامة الارضية بواسطة قطران سائل بعدد طبقتين ، بالإضافة تغليف قاعدة الدعامة قبل الصب  بطبقة البولي إيثيلين. و يشمل العمل توفير كل ما يلزم من معدات و ادوات و عمالة لاتمام العمل بالشكل المطلوب .</t>
  </si>
  <si>
    <t xml:space="preserve">Pouring (C30) Reinforced concrete For 1 Columns with20cm @40 cm and 3 m height with 6ᴓ 14 mm in cross section with ᴓ 8mm Stirrups /15 cm spacing steel reinforcements must be Grade 60 (ASTM A615) The concrete shall be poured and leveled by using the Concrete vibrator, trowels and finishers tools to achieve the required surface smoothness (The rate includes formwork installation as well as concrete curing by using fresh water for3 days), all the columns should be covered by  2 Layers of TAR, all the work including all the tools, labors and material or any necessary  requirement to complete the work as required. </t>
  </si>
  <si>
    <t>صب (C30) خرسانة مسلحة لعمود واحد بمقاس 20 سم @ 40 سم و 3 أمتار ارتفاع مع تسليح 6 اسياخ × 14 مم مع كانات ᴓ 8 مم كل 15 سم،  يجب أن تكون التعزيزات الفولاذية من الدرجة 60 (ASTM A615) يجب صب الخرسانة وتسويتها بواسطة باستخدام أدوات الهزاز الخرساني لتحقيق نعومة السطح المطلوبة (يشمل السعر تركيب الشدات الخشبية وكذلك معالجة الخرسانة باستخدام المياه العذبة لمدة 3 أيام) ، وايضا يجب طلاء جميع االاعمدة بواسطة قطران سائل بعدد طبقتين. و توفير كل ما يلزم لاتمام العمل بالشكل المطلوب.</t>
  </si>
  <si>
    <t>Column / عمود</t>
  </si>
  <si>
    <t>Pouring (C30) Reinforced  concrete Slab with 15cm thick with rebar's 5ᴓ 12 mm / m in both directions, upper and lower directions steel reinforcements must be Grade 60 (ASTM A615) The concrete shall be poured and leveled by using the Concrete vibrator, trowels and finishers tools to achieve the required surface smoothness (The rate includes formwork installation as well as concrete curing by using fresh water for 7 days ), all the work including all the materials, labors, equipment to complete the work as required. All according to specifications, scope of works and NRC Engineer's instructions and approval.</t>
  </si>
  <si>
    <t xml:space="preserve">صب (C30) بلاطة خرسانية مدمجة من  بسمك 15 سم مع حديد التسليح 5ᴓ12 مم / م في كلا الاتجاهين ، يجب أن تكون التسليح الفولاذية والسفلية من الدرجة 60 (ASTM A615) يجب صب الخرسانة وتسويتها باستخدام هزاز الخرسانة ،  لتحقيق نعومة السطح المطلوبة (يشمل السعر تركيب الشدات الخشبية بالإضافة إلى معالجة الخرسانة باستخدام المياه العذبة لمدة 7 أيام) ، و يتضمن العمل توفير جميع الأعمال بما في ذلك جميع المواد والعمال والمعدات لإكمال العمل على النحو المطلوب </t>
  </si>
  <si>
    <t>m3 / م3</t>
  </si>
  <si>
    <t>Ground concrete casting with C20 strength. and an average depth of 5 cm. And provide all the necessary tools, equipment and materials to complete the work as required.</t>
  </si>
  <si>
    <t>أعمال صب خرسانه ارضية (كرسنه) بقوة C20. و متوسط عمق 5 سم. و توفير كل ما يلزم من ادوات و معدات و مواد لاتمام العمل بالشكل المطلوب.</t>
  </si>
  <si>
    <t xml:space="preserve">Finishing Works  </t>
  </si>
  <si>
    <t>أعمال تشطيب</t>
  </si>
  <si>
    <t xml:space="preserve">by  Square meter, Supply and apply Internal plastering works to ceiling and walls 15 to 20mm thick, using cement mortar mix (350kgm cement+1.0m3 sand), smoothing and any other application needed for the proper completion of the works  according to the scope of work, technical specifications 
works to include fixing steel mesh and the interface of 2 different materials as well as where the plaster thickness exceed 20mm </t>
  </si>
  <si>
    <t>بالمترالمربع /توريد وعمل لياسة الحوائط الداخلية والاسقف بسمك 15-20 ملم بمونة مكونة من 350كجم اسمنت +1 م3 رمل، مع التسوية وإعداد سطح ناعم، وعمل كل مايلزم لقبول العمل بحسب المواصفات الفنية</t>
  </si>
  <si>
    <t>By Square meter, Supply and apply External plastering works to ceiling and walls 15 to 20mm thick, using cement mortar mix (350kgm cement+1.0m3 sand), smoothing and any other application needed for the proper completion of the works  according to the scope of work, technical specifications 
works to include fixing steel mesh and the interface of 2 different materials as well as where the plaster thickness exceed 20mm. All according to specifications, scope of works and NRC Engineer's instructions and approval.</t>
  </si>
  <si>
    <t>بالمترالمربع /توريد وعمل لياسة الحوائط الخارجية والاسقف بسمك 15-20 ملم بمونة مكونة من 350كجم اسمنت +1 م3 رمل، مع التسوية وإعداد سطح ناعم، وعمل كل مايلزم لقبول العمل بحسب المواصفات الفنية</t>
  </si>
  <si>
    <t>By Square meter, Supply and apply Internal painting, with two layers of foundation mortar and leave period of time between them at least 3 Hrs., then it should be adjusted by sand paper. After that, apply two layers of painting height quality brand  (Semi-gloss), the work including all the needs to complete the work as required. All according to specifications, scope of works and NRC Engineer's instructions and approval.</t>
  </si>
  <si>
    <t>بالمترالمربع /توريد وعمل اعمل طلاء للجدارن  ذو جودة عالية و الاسقف الداخلية و ذلك. بتأسيس الجدر بمعجون على طبقتين و ترك مدة زمنية ل لا تقل عن 3 ساعات حتى جفافها. يتم سنفرتها  وبعد ذلك يتم وضع طبقتين طلاء نصف لامع. و يتضمن العمل توفير كل ما يلزم من مواد عمال أدوات لاتمام العمل بالشكل المطلوب.</t>
  </si>
  <si>
    <t>Material Data Sheet Mandatory</t>
  </si>
  <si>
    <t>by  Square meter, Supply and apply Internal painting, by apply two layers of painting high quality brand (Semi-gloss), the work including all the needs to complete the work as required.</t>
  </si>
  <si>
    <t>بالمترالمربع /توريد وعمل اعمل طلاء  ذو جودة عالية للجدارن و الاسقف الداخلية و ذلك. وضع طبقتين طلاء  نصف لامع. و يتضمن العمل توفير كل ما يلزم من مواد عمال أدوات لاتمام العمل بالشكل المطلوب.</t>
  </si>
  <si>
    <t>Insulation Works</t>
  </si>
  <si>
    <t>أعمال عزل</t>
  </si>
  <si>
    <t>Clean the surface and remove all the sharp edges to prepare it for insulation and bitumen installation. Then Provide and install Bitumen membrane torch reinforced with nonwoven polyester. The work include all the materials, equipment, labor and the needs to complete the work as required. All according to specifications, scope of works and NRC Engineer's instructions and approval.</t>
  </si>
  <si>
    <t>تنظيف و تجهيز السطح المراد عزله و ازلة أي حواف حادةـ، ثم يتم توريد وتطبيق عزل البيتومين معززة بالبوليستر غير المنسوج،  و العمل يتضمن توفير كل ما يلزم من مواد و عمال و غيرها لاتمام العمل بالشكل المطلوب. و التحقق من عزل السطح.</t>
  </si>
  <si>
    <t>Clean the concreted surface from the dust or any garbage. Then filling the cracks or any gaps by using concrete epoxy, wait till it get hard. Then the surface will be painted by using the Insulating material with high technical specifications  ( flexible acrylic emulsion liquid with high adhesion, good adhesion, and high waterproofing to protect the concrete surface from External factors, with a density of 1.3 kg / L, and a PH equivalent to 8.5 +-1, with a vapor permeability of 4 g / m2 per 24 hours, and a water pressure resistance of 0.1 Newton / mm2, quick drying and non-toxic)the layer will applied  in two layers, one in the longitudinal direction and the other in the horizontal direction, and make sure that the time between the two layers at least  3 Hrs. or wait till the first layer get dry. the work including provide all the necessary needs to complete the work as required and make sure the layer is working in the proper way. All according to specifications, scope of works and NRC Engineer's instructions and approval.</t>
  </si>
  <si>
    <t>تنظيف  السطح الخرساني من الاتربة و  أي مخلفات و يتم ملئ التشققات و الفراغات بإيبوكسي اسمنتي و  تركه ليجف و بعد ذلك يتم دهن السطح بمادة عازالة بمواصفات  تقنية عالية (سائل مستحلب أكريليك مرن عالي الالتصاق ، ذو ارتباط جيد  , و عزل عالي للماء لحماية السطح الخرساني من العوامل الخارجية بكثافة 1.3 كجم/ل، و PH يعادل 8.5+-1، و ذوا نفاذية للتبخير 4جرام /م2 لكل 24 ساعه و مقاوم لضغط الماء 0.1 نيوتن / مم2، سريع التجفيف و   غير سام) )بطيقتين مرة بالاتجاة الطولي ة الأخرى بالاتجاة العرض و يفصل بين الطبيقين على الأقل 3 ساعات او حتى جفاف الطبقة الاولى. و يتضمن العمل توفير كل مايلزم لاتمام العمل بالشكل المطلوب و التأكد من عزل السطح و عدم تسرب المياه او الرطوبة من خلاله.</t>
  </si>
  <si>
    <t>Clean the concrete surface from the dust or any garbage. Then apply a layer of light concrete (Foam concrete) as an isolation layer, by using strings and insuring the slope of the layer, that applied a helicopter to finishing the surface, the work includes all the necessary to complete the work as required.</t>
  </si>
  <si>
    <t>تنضيف السطح الخرساني من الاتربة او اي مخلفات ويتم تطبيق طبقة من المونة الاسمنتية الخفيفة كطبقة عازلة (باتوته) بطريقة الاوتار و التأكيد على مستوى ميول الطبقة و يتم تنعيم الطبقة بالهليكوبتر و توفير كل ما يلزم من مواد و عمالة لاتمام العمل بالشكل المطلوب.</t>
  </si>
  <si>
    <t>Repairing aluminum/ PVC doors and windows with supplying all the necessary accessories for maintenance including hinges, handles and locks after approving samples. All according to specifications, scope of works and NRC Engineer's instructions and approval.</t>
  </si>
  <si>
    <r>
      <rPr>
        <b/>
        <u/>
        <sz val="10.5"/>
        <rFont val="Calibri"/>
        <family val="2"/>
        <scheme val="minor"/>
      </rPr>
      <t>أعمال تصليح الأبواب والنوافذ من الألومنيوم  أو البي في سي</t>
    </r>
    <r>
      <rPr>
        <sz val="10.5"/>
        <rFont val="Calibri"/>
        <family val="2"/>
        <scheme val="minor"/>
      </rPr>
      <t xml:space="preserve"> مع توريد كل المستلزمات اللازمة للصيانة من مفاصل ومقابض وأقفال و غيرها، بعد اعتماد العينات وتوفير كل مايلزم من ملحقات من أجل إكمال العمل وفقا للمواصفات الفنية</t>
    </r>
  </si>
  <si>
    <t>Replacing damaged or broken glass panels for aluminum, PVC or wooden windows with other high quality glass, with a thickness of 4 mm. works include fixing the glass panels to the existing frames together with the application of the necessary sealant  as well as providing all the accessories needed. All according to specifications, scope of works and NRC Engineer's instructions and approval.</t>
  </si>
  <si>
    <r>
      <rPr>
        <b/>
        <u/>
        <sz val="10.5"/>
        <rFont val="Calibri"/>
        <family val="2"/>
        <scheme val="minor"/>
      </rPr>
      <t>أعمال استبدال الزجاج المتضرر من النوافذ</t>
    </r>
    <r>
      <rPr>
        <sz val="10.5"/>
        <rFont val="Calibri"/>
        <family val="2"/>
        <scheme val="minor"/>
      </rPr>
      <t xml:space="preserve"> الومنيوم، بي في سي او خشبية بزجاج أخرى ذو جودة ممتازة بسمك 4مم و أيضا توفير كل الملحقات الخاصة بتشطيب الزجاج لاتمام العمل بالشكل المطلوب  </t>
    </r>
  </si>
  <si>
    <t xml:space="preserve">Repairing damaged or broken wooden doors and windows, works include filling any gaps and cracks with putty, replacing hinges, locks, handles and providing all accessories and material needed for the completion of the works. works to include painting of doors and windows with a prime coat and finishing coats to match existing color and finishing work. All according to specifications, scope of works </t>
  </si>
  <si>
    <r>
      <t>أ</t>
    </r>
    <r>
      <rPr>
        <b/>
        <u/>
        <sz val="10.5"/>
        <rFont val="Calibri"/>
        <family val="2"/>
        <scheme val="minor"/>
      </rPr>
      <t>عمال تصليح الأبواب والنوافذ من الخشب</t>
    </r>
    <r>
      <rPr>
        <sz val="10.5"/>
        <rFont val="Calibri"/>
        <family val="2"/>
        <scheme val="minor"/>
      </rPr>
      <t xml:space="preserve"> مع توريد كل المستلزمات اللازمة للصيانة من مفاصل ومقابض  بعد اعتماد العينات وتوفير كل مايلزم من ملحقات ، والقيام بأعمال الدهان والطلاء من أجل إكمال العمل وفقا للمواصفات الفنية</t>
    </r>
  </si>
  <si>
    <t xml:space="preserve">Supplying and installing a lock and handle for wooden doors and windows, of excellent quality for daily use, and providing all needed accessories and material necessary for the completion of  the work after approval of samples. All works should be completed according to specifications, scope of works </t>
  </si>
  <si>
    <r>
      <rPr>
        <b/>
        <u/>
        <sz val="10.5"/>
        <rFont val="Calibri"/>
        <family val="2"/>
        <scheme val="minor"/>
      </rPr>
      <t>أعمال توريد وتركيب قفل و مقبض للابواب و النوافذ الخشبية</t>
    </r>
    <r>
      <rPr>
        <sz val="10.5"/>
        <rFont val="Calibri"/>
        <family val="2"/>
        <scheme val="minor"/>
      </rPr>
      <t>، ذو جودة ممتازة للاستعمال اليومي، و توفير كل ما يلزم لاتمام العمل بعد الموافقة على العينات. .</t>
    </r>
  </si>
  <si>
    <t xml:space="preserve">Supplying and installing a lock and handle for PVC / Aluminum doors and windows, of excellent quality for daily use, and providing all needed accessories and material necessary for the completion of  the work after approval of samples. All works should be completed according to specifications, scope of works </t>
  </si>
  <si>
    <r>
      <rPr>
        <b/>
        <u/>
        <sz val="10.5"/>
        <rFont val="Calibri"/>
        <family val="2"/>
        <scheme val="minor"/>
      </rPr>
      <t>أعمال توريد وتركيب قفل و مقبض للابواب و النوافذ من الPVC او الالومنيوم</t>
    </r>
    <r>
      <rPr>
        <sz val="10.5"/>
        <rFont val="Calibri"/>
        <family val="2"/>
        <scheme val="minor"/>
      </rPr>
      <t>، ذو جودة ممتازة للاستعمال اليومي، و توفير كل ما يلزم لاتمام العمل بعد الموافقة على العينات. .</t>
    </r>
  </si>
  <si>
    <t>Repairing metal doors, works include filling any gaps and cracks with putty, replacing hinges, locks, handles and providing all accessories and material needed for the completion of the works. works to include painting of doors a with a prime coat and finishing coats to match existing color and finishing work. All works should be completed according to specifications, scope of works and NRC Engineer's instructions and approval.</t>
  </si>
  <si>
    <r>
      <rPr>
        <b/>
        <u/>
        <sz val="10.5"/>
        <rFont val="Calibri"/>
        <family val="2"/>
        <scheme val="minor"/>
      </rPr>
      <t>أعمال تصليح الأبواب  من الحديد م</t>
    </r>
    <r>
      <rPr>
        <sz val="10.5"/>
        <rFont val="Calibri"/>
        <family val="2"/>
        <scheme val="minor"/>
      </rPr>
      <t>ع توريد كل المستلزمات اللازمة للصيانة من مفاصل ومقابض  بعد اعتماد العينات وتوفير كل مايلزم من ملحقات ، والقيام بأعمال الدهان والطلاء من أجل إكمال العمل وفقا للمواصفات الفنية</t>
    </r>
  </si>
  <si>
    <t>Supplying and installing a lock and handle for metal doors and windows, of excellent quality for daily use, and providing all needed accessories and material necessary for the completion of  the work after approval of samples. All works should be completed according to specifications, scope of works and NRC Engineer's instructions and approval.</t>
  </si>
  <si>
    <r>
      <rPr>
        <b/>
        <u/>
        <sz val="10.5"/>
        <rFont val="Calibri"/>
        <family val="2"/>
        <scheme val="minor"/>
      </rPr>
      <t>أعمال توريد و تركيب قفل للابواب والحديدية</t>
    </r>
    <r>
      <rPr>
        <sz val="10.5"/>
        <rFont val="Calibri"/>
        <family val="2"/>
        <scheme val="minor"/>
      </rPr>
      <t>، ذو جودة ممتازة للاستعمال اليومي، و توفير كل ما يلزم لاتمام العمل بعد الموافقة على العينات. .</t>
    </r>
  </si>
  <si>
    <t>Supplying and installing hinges for  steel doors, of excellent quality For daily use, and provided everything necessary to complete the work as required after approval of the samples.</t>
  </si>
  <si>
    <r>
      <rPr>
        <b/>
        <u/>
        <sz val="10.5"/>
        <rFont val="Calibri"/>
        <family val="2"/>
        <scheme val="minor"/>
      </rPr>
      <t>أعمال توريد و تركيب مفاصل للابواب الحديدية</t>
    </r>
    <r>
      <rPr>
        <sz val="10.5"/>
        <rFont val="Calibri"/>
        <family val="2"/>
        <scheme val="minor"/>
      </rPr>
      <t>، ذو جودة ممتازة للاستعمال اليو مي، و توفيرت كل ما يلزم لاتمام العمل بالشكل المطلوب بعد الموافقة على العينات.</t>
    </r>
  </si>
  <si>
    <t>Supplying and installing hinges for  Wooden doors and Windows, of excellent quality For daily use, and provided everything necessary to complete the work as required after approval of the samples.</t>
  </si>
  <si>
    <r>
      <rPr>
        <b/>
        <u/>
        <sz val="10.5"/>
        <rFont val="Calibri"/>
        <family val="2"/>
        <scheme val="minor"/>
      </rPr>
      <t>أعمال توريد و تركيب مفاصل للابواب و النوافذ الخشبية</t>
    </r>
    <r>
      <rPr>
        <sz val="10.5"/>
        <rFont val="Calibri"/>
        <family val="2"/>
        <scheme val="minor"/>
      </rPr>
      <t>، ذو جودة ممتازة للاستعمال اليو مي، و توفيرت كل ما يلزم لاتمام العمل بالشكل المطلوب بعد الموافقة على العينات.</t>
    </r>
  </si>
  <si>
    <t>Supplying and installing hinges for PVC/Aluminum doors and windows, of excellent quality For daily use, and provided everything necessary to complete the work as required after approval of the samples.</t>
  </si>
  <si>
    <r>
      <rPr>
        <b/>
        <u/>
        <sz val="10.5"/>
        <rFont val="Calibri"/>
        <family val="2"/>
        <scheme val="minor"/>
      </rPr>
      <t>أعمال توريد و تركيب مفاصل للابواب و النوافذ من الPVC و الاومنيوم،</t>
    </r>
    <r>
      <rPr>
        <sz val="10.5"/>
        <rFont val="Calibri"/>
        <family val="2"/>
        <scheme val="minor"/>
      </rPr>
      <t xml:space="preserve"> ذو جودة ممتازة للاستعمال اليو مي، و توفيرت كل ما يلزم لاتمام العمل بالشكل المطلوب بعد الموافقة على العينات.</t>
    </r>
  </si>
  <si>
    <t xml:space="preserve"> Supply and install internal doors of high quality  wood, first class, pressing plywood with one or two leaves as required, and the internal wooden slats sector is not less than (40x20mm) connected to each other and pressed on both sides by a 4 mm  plywood board of the same type of wood, including (150-200mm) door hobs, handles, hinges, lock, frame and painting and all necessary to complete the work, according to the scope of work, technical specifications.</t>
  </si>
  <si>
    <r>
      <t xml:space="preserve">بالمتر المربع توريد وتركيب أبواب داخلية من خشب السويدي ذو جودة ممتازة للاستعمال اليو مي  </t>
    </r>
    <r>
      <rPr>
        <b/>
        <u/>
        <sz val="10.5"/>
        <rFont val="Calibri"/>
        <family val="2"/>
        <scheme val="minor"/>
      </rPr>
      <t>درجة اولى كبس ابلاكاج بضلفة او ضلفتين،</t>
    </r>
    <r>
      <rPr>
        <sz val="10.5"/>
        <rFont val="Calibri"/>
        <family val="2"/>
        <scheme val="minor"/>
      </rPr>
      <t xml:space="preserve"> حسب المطلوب و قطاع الشرائح الخشبية الداخلية لايقل عن 40*20 ملم متصلة مع بعضها و مكبسة من الجهتين بلوح ابلاكاج سمك 4 مم من نفس نوع الخشب شاملاً الحلق بعرض (150-200ملم)  والمقابض والمفاصل والقفل وأعمال الطلاء والإطار الخارجي وكل الخردوات و كافة ما يلزم لاتمام العمل، وفق للمواصفات الفنية</t>
    </r>
  </si>
  <si>
    <t xml:space="preserve">Mandatory </t>
  </si>
  <si>
    <t>Supply and Install metal door for the main entrance manufactured by 3 mm thick steel plates, price includes scratching, sanding and coating with two-sided anti-rust paint, painting with two-sided oil paint with the required color, with 60 mm door hobs, handles, hinges, key locks, and all accessories to finish the work according to the scope of work, technical specifications and NRC Engineers' instructions and approval.</t>
  </si>
  <si>
    <t>أعمال توريد وتركيب أبواب حديدية للمدخل الرئيس للمبنى مصنع من صفائح حديدية بسمك لا يقل عن 3 ملم ، والسعر يشمل الحك والصنفرة والطلاء بطلاء مانع للصدأ بوجهين ودهانه ببوية الزيت من وجهين باللون المطلوب وتركيب الحلوق بسمك 60ملم، والأقفال والخردوات والمقابض وكل مايلزم لانهاء العمل  طبقاً للمواصفات الفنية</t>
  </si>
  <si>
    <t>sample of steel plate Mandatory</t>
  </si>
  <si>
    <t>Supply and install of doors and windows of white (P.V.C) material and sectors supported by steel from one or two leaves, with 60 mm hobs, handles, hinges, key locks, 4mm thick glass and works include all accessories and material needed for the completion of the works. works to be completed according to the scope of work, technical specification.</t>
  </si>
  <si>
    <t>توريد وتركيب أبواب ونوافذ من مادة ( P.V.C) أبيض اللون والقطاعات مدعومة بالصلب من ضلفة او ضلفتين والعمل يشمل الحشو بألواح معزولة من نفس المادة، مع  الاكسسورات درجة اولى ومعتمدة، وتركيب الزجاج بسمك 4 ملم حسب المواصفات الفنية.</t>
  </si>
  <si>
    <t>Mandatory (Section)</t>
  </si>
  <si>
    <t>Supply and install of doors and windows of  (Aluminum) material and sectors supported by steel from one or two leaves, with 60 mm hobs, handles, hinges, key locks, 4mm thick glass and works include all accessories and material needed for the completion of the works. works to be completed according to the scope of work, technical specifications.</t>
  </si>
  <si>
    <t>توريد وتركيب أبواب ونوافذ من مادة الالومنيوم، اللون والقطاعات مدعومة بالصلب من ضلفة او ضلفتين  والعمل يشمل الحشو بألواح معزولة من نفس المادة، مع  الاكسسورات من الدرجة الاولى ومعتمدة، وتركيب الزجاج بسمك 4 ملم حسب المواصفات الفنية.</t>
  </si>
  <si>
    <t>Wall preparation work (helix) with 200mm width using cement plaster to  guarantee the perpendicularity and horizontally on the surface as well the smoothness of surface,  to install doors and windows, and provide all that is needed to allow for installing new doors or windows. works to be completed according to the scope of work, technical specifications.</t>
  </si>
  <si>
    <t>أعمال تجهيز الجدار (الحلوق ) لعرض 200 ملم بعمل طبقة لياسة مع ضمان تسوية و عمودية و افقية العمل مع تسوية السطح  وذلك  لغرض تركيب الأبواب والنوافذ عليه من اللياسة و توفير  كل مايلزم من مواد عمال أدوات لإكتمال العمل وفقا للمواصفات الفنية.</t>
  </si>
  <si>
    <t>M.L /م.ط</t>
  </si>
  <si>
    <t>Wall preparation work (helix) to install doors and windows, with plastering and surface finishing, with supplying concrete lintel size (100 x200) mm, according to the length of the wall opening plus (200 mm) from both sides of the wall to be suitable for installing doors or windows and make sure of horizontally of the beam, and provide all that is needed to complete the works according the scope of work, In case the length of the lintel changed, will be paid based on the percentage from the one unit of the lintel.</t>
  </si>
  <si>
    <t xml:space="preserve">أعمال  تركيب عتبة خرسانية مقاس(100 ×200 ) ملم ،وبحسب طول فتحة الجدار مضافاً اليها (200ملم) من كلا جانبي الجدار ليكون مناسب لتركيب الأبواب أو النوافذ ,و التأكد من افقية العتبة و توفير  كل مالزم- لإكتمال العمل وفقا للمواصفات الفنية. في حال تغير طول العتبة يتم الاحتساب بناء على نسبة من وحدة واحدة من الطول </t>
  </si>
  <si>
    <t>Supplying and installing venetian blind box for PVC windows, and providing all the necessary accessories of excellent quality and specifications, and everything necessary to complete the work as required.</t>
  </si>
  <si>
    <t>توريد و تركيب صندوق (سرانتي) للنوافذ من البي في سي و توفير كل ما يلزم من ملحقات ذو جودة و موصفات ممتازة و كل ما يلزم لاتمام العمل بالشكل المطلوب.</t>
  </si>
  <si>
    <t>Mandatory (section)</t>
  </si>
  <si>
    <t>Supply and install marble tiles for door and windows frames of high  quality  with thickness no less than 3cm and width 20 cml. The marble shall be fixed with cement mortar with mix ratio of (300kg cement: 1 m^3 sand)
The contractor has to submit samples of tiles for approval by NRC's engineer prior to the installation. Works shall be carried out according to scope of work, technical specifications and NRC instructions. works to include all hardware, machinery, material and workmanship required for the completion of the item.</t>
  </si>
  <si>
    <t>توريد وتركيب حلوق رخام ذو جودة عالية  او مايعادله بعرض الحائط (20سم) و بسمك لا يقل عن 3سم لزوم فتحات الابواب , النوافذ ويشمل العمل التثبيت باستخدام مونة اسمنتية ​​ ورمل بنسبة خلط (300 كجم سمنت +1 متر مكعب رمل) وعمل كل مايلزم لإكمال العمل وفقا للمواصفات الفنية</t>
  </si>
  <si>
    <t>Supply and install marble tiles for kitchen counter tops including making the opening for the sink of  quality or equivalent with thickness no less than 3 cm. The contractor has to submit samples of tiles for approval by NRC's engineer prior to the installation. Works shall be carried out according to scope of work, technical specifications and NRC instructions. works to include all hardware, machinery, material and workmanship required for the completion of the item.</t>
  </si>
  <si>
    <t>بالمتر المربع توريد وتركيب ترابيع رخام ذو جودة عالية  او ما يعادله بسمك 3 سم لزوم حوض الغسيل بالمطبخ حسب توجيهات المهندس المشرف والرسومات التوضحية  والعمل  يشمل توفير كل العمال والأدوات والمعدات اللازمة لإنهاء العمل بالشكل المطلوب.وبحسب المواصفات الفنية</t>
  </si>
  <si>
    <t xml:space="preserve">Supply and installation of a hand wash basin with high quality as brand , including water mixer high quality brand, in a chrome-plated copper after sample approving, and the activities to install it in the wall and all that is needed to finish the work according to the specifications and drawings and NRC instructions . </t>
  </si>
  <si>
    <t>توريد وتركيب حوض غسيل أيدي بالقاعدة من الفخار المطلي درجة اولى  و شاملاً خلاط المياه من النوع الزوجي درجة اولي  ، والمصنوع من النحاس المطلي بالكروم ، بعد اعتماد العينة، وتركيب وصلة الصرف والركائز المثبتة في الحائط وكل ما يلزم لنهو العمل طبقاً للمواصفات والرسومات  بما في ذلك جميع الملحقات المطلوبة لإكمال العمل وفقًا للمواصفات الفنية.</t>
  </si>
  <si>
    <t>Supply and installation of a first-class  toilet seat with a size of 450 x 700 mm, a 9-liter or 10-liter parcel box, a S or P siphon, a plastic cover and fixed to the floor with serrated nails, a bottom parcel box with support and fixation including a 0.5-inch valve and all that is needed to finish the work according to the technical specifications and NRC instructions.</t>
  </si>
  <si>
    <t>توريد وتركيب مرحاض إفرنجي  درجة أولى  مقاس 450×700 مم وصندوق طرد سعة  9 لتر أو 10لتر  وسيفون S أو P وغطاء لدائن ويثبت في الأرضية بالمسامير المسننة وصندوق طرد سفلي مع زوايا الدعم والتثبيت شاملاً محبس 0.5 بوصة وكل ما يلزم لنهو العمل وفقًا للمواصفات الفنية</t>
  </si>
  <si>
    <t>Supply and install a 1HP water pump high quality brand, including electric switch and all electrical wiring and installations. 
Works shall be carried out according to scope of work, technical specifications and NRC instructions. works to include all hardware, machinery, material and workmanship required for the completion of the item.</t>
  </si>
  <si>
    <t>أعمال توريد وتركيب مضخة مياه بقوة واحد حصان  ذات جودة عالية  مع الصمامات والتوصيلات الكهربائية من مفتاح كهربائي و اسلاك و امسار عزل و ايضا شاملا التوصيلات  بأنابيب شبكة المياه    بعد الأعتماد من قبل المهندس المشرف لزوم ضخ المياه من الخزان الارضي للخزانات العلوية    بما في ذلك جميع الملحقات لإكمال العمل وفقًا للمواصفات الفنية</t>
  </si>
  <si>
    <t>Supply and install a 1000 liter polypropylene  plastic water tank including fittings and cover. Works shall be carried out according to scope of work, technical specifications . works to include all hardware, machinery, material and workmanship required for the completion of the item.</t>
  </si>
  <si>
    <t>Supply and install a 2000 liter polypropylene  plastic water tank including fittings and cover. Works shall be carried out according to scope of work, technical specifications and NRC instructions. works to include all hardware, machinery, material and workmanship required for the completion of the item.</t>
  </si>
  <si>
    <t>توريدوتثبيت خزان مياه شرب من البولي بروبيلين بسعة 2000 لتر، شاملاً صمام العوامة والغطاء  من النوعية الجيدة، وعمل قاعدة التثبيت والرفع والتثبيت في المكان المخصص،كما يشمل العمل جميع التجهيزات المطلوبة مثل الأكواع، والانحناءات ، بما في ذلك وصلات مدخل ومخرج وجميع التجهيزات والملحقات الضرورية.</t>
  </si>
  <si>
    <t>Supply and install 3/4 inch cold and hot water feeding pipes of type (p.p.r) high quality  brand , with a pressure resistance of not less than 20 bar outside the wall and the price includes all accessories, piping and fittings. Works shall be carried out according to scope of work, technical specifications. works to include all hardware, machinery, material and workmanship required for the completion of the item.</t>
  </si>
  <si>
    <t>توريد وتركيب مواسير تغذية  للمياه الباردة والساخنة  من نوع (p.p.r) بجودة عالية   بقطر 3/4 أنش بمقاومة ضغط  لا تقل عن 20 بار ، بعد اعتماد العينة،  والثمن يشمل  القطع الملحقة من  الاكواع والزوايا والمثبتتات و الصمامات وجميع مايلزم لانهاء العمل طبقاً للمواصفات الفنية</t>
  </si>
  <si>
    <t>L.M/م.ط</t>
  </si>
  <si>
    <t>Supply and install toilet side water bib "bidet" high quality brand. Works shall be carried out according to scope of work, technical specifications and NRC instructions. works to include all hardware, machinery, material and workmanship required for the completion of the item.</t>
  </si>
  <si>
    <t>توريد وتركيب شطاف لدورة المياة  بجودة عالية و توفير كل  ما يلزم لأنهاء العمل  بما في ذلك جميع الملحقات المطلوبة لإكمال العمل وفقًا للمواصفات الفنية.</t>
  </si>
  <si>
    <t>Supply and install toilet side water Due bib "bidet" high quality brand. Works shall be carried out according to scope of work, technical specifications and NRC instructions. works to include all hardware, machinery, material and workmanship required for the completion of the item.</t>
  </si>
  <si>
    <t>توريد وتركيب شطاف زوجي لدورة المياة  بجودة علية ا و توفير كل  ما يلزم لأنهاء العمل  بما في ذلك جميع الملحقات المطلوبة لإكمال العمل وفقًا للمواصفات الفنية.</t>
  </si>
  <si>
    <t>Supply and install a solar water heater with all installation accessories, the metal structure and all the connections required for the water to reach without obstacles, after the sample is approved, it includes all connections, elbows and connections, including switches, valves, and everything necessary to complete the work according to the technical specifications The contractor shall provide a sample to NRC's engineer for approval prior to installation. works will include all connections, piping, and fittings needed , material, and workmanship required for the completion of the work..
Works shall be carried out according to the scope of work, technical specifications, and NRC instructions.</t>
  </si>
  <si>
    <t xml:space="preserve">أعمال تقديم وتركيب  سخانة مياه  تعمل بالطاقة الشمسية  مع جميع ملحقات التركيب والهيكل المعدني وجميع التوصبلات المطلوبة لوصول المياه  بدون عوائق  ، بعد اعتماد العينة، والثمن يشمل جميع الوصلات والأكواع  والتوصيل  شاملا المفاتيح و الصمامات وكل مايلزم لنهو العمل طبقاً للمواصفات الفنية </t>
  </si>
  <si>
    <t>Supply and installing a siphon ( flash box )for a toilet seat of high quality brand, supplying and doing everything necessary to finish the work according to the technical specifications.</t>
  </si>
  <si>
    <t xml:space="preserve">توريد وتركيب سيفون داخل صندوق الطرد لكرسي التواليت من جودة عالية ، توريد وعمل كل مايلزم لنهو العمل طبقاً للمواصفات الفنية </t>
  </si>
  <si>
    <t>Supply and installing a siphon (flash box) for a toilet Eastern pan of high quality brand, supplying and doing everything necessary to finish the work according to the technical specifications.</t>
  </si>
  <si>
    <t xml:space="preserve">توريد وتركيب سيفون(صندوق الطرد) للتواليت العربي من النوعية الممتازة ، توريد وعمل كل مايلزم لنهو العمل طبقاً للمواصفات الفنية </t>
  </si>
  <si>
    <t>Supply and installation of a high quality brand, the water tap coated with chrome diameter ¾ inch, including all connection parts and all that is necessary to complete the work according to specifications.</t>
  </si>
  <si>
    <t>توريد وتركيب حنفية فردية مياه من النوعية الممتازة   مطلية بالكروم قطر ¾ بوصة شاملة جميع قطع التوصيل وكل مايلزم لنهو العمل طبقا للمواصفات وأصول الصنعة</t>
  </si>
  <si>
    <t>Supply and installing Eastern pan Toilet, made of ceramic and with high quality, including all accessories to complete the work according to, technical specifications, scope of work.</t>
  </si>
  <si>
    <t>أعمال توريد وتركيب مرحاض عربي من السرميك ذو جودة و موصفات عالية  بما في ذلك جميع الملحقات من توصيلات و صندوق الطرد و غيرها  لإكمال العمل وفقًا للمواصفات الفنية</t>
  </si>
  <si>
    <t>Supply and installing of good quality water mixer high quality brand, for the toilet wash basin, includes PVC hoses, chrome valves on each line, and all necessary fittings  all required accessories. Works shall be carried out according to scope of work, technical specifications and NRC instructions. works to include all hardware, machinery, material and workmanship required for the completion of the item.</t>
  </si>
  <si>
    <t>توريد وتركيب خلاط مياه من النوع الزوجي ذو جودة عالية ، لحوض وجه الحمام والمصنوع من النحاس المطلي بالكروم ، من النوعية الممتازة بعد اعتماد العينة، و   بما في ذلك خراطيم PVC وصمامات الكروم  وجميع التركيبات الضرورية لإكمال العمل وفقًا للمواصفات الفنية</t>
  </si>
  <si>
    <t>Supply and installing good quality water mixer high quality brand for the kitchen sink,  includes PVC hoses, chrome valves on each line, and all necessary fittings  all required accessories. Works shall be carried out according to scope of work, technical specifications and NRC instructions. works to include all hardware, machinery, material and workmanship required for the completion of the item.</t>
  </si>
  <si>
    <t>توريد وتركيب خلاط مياه من النوع الزوجي ذو جودة عالية، لحوض غسيل المطبخ والمصنوع من النحاس المطلي بالكروم ، من النوعية الممتازة بعد اعتماد العينة، و   بما في ذلك خراطيم PVC وصمامات الكروم  وجميع التركيبات الضرورية لإكمال العمل وفقًا للمواصفات الفنية</t>
  </si>
  <si>
    <t>Supply and installation of Bathtub, dimensions 120 * 80 * 17H cm,  High quality, including all that is necessary fittings, pipes and accessories. Works shall be carried out according to scope of work, technical specifications and NRC instructions. works to include all hardware, machinery, material and workmanship required for the completion of the item.</t>
  </si>
  <si>
    <t>توريد وتركيب حوض استحمام نوع قدم واحد ابعاد 120 * 80 * 17 سم بجودة عالية. بما في ذلك كل ما هو ضروري لانهاء العمل حسب المواصفات للاجئين.</t>
  </si>
  <si>
    <t>Supply and installing  good quality water mixer for shower high quality brand,  includes PVC hoses, chrome valves on each line, and all necessary fittings, all required accessories. Works shall be carried out according to scope of work, technical specifications and NRC instructions. works to include all hardware, machinery, material and workmanship required for the completion of the item.</t>
  </si>
  <si>
    <t>أعمال توريد وتركيب خلاط مياه للدوش  من النوع الزوجي و ملحقاته ذو جودة عالية، والمصنوع من النحاس المطلي بالكروم ، من النوعية الممتازة بعد اعتماد العينة، و   بما في ذلك خراطيم PVC وصمامات الكروم  وجميع التركيبات الضرورية لإكمال العمل وفقًا للمواصفات الفنية</t>
  </si>
  <si>
    <t>Supply and install water pressure pump 1/2HP including all fittings, connections and electrical installations. Works shall be carried out according to scope of work, technical specifications. works to include all hardware, machinery, material and workmanship required for the completion of the item.</t>
  </si>
  <si>
    <t>أعمال توريد وتركيب مضخة مياه (دفاع)  بقوة نص حصان مع الصمامات والتوصيلات اللازمة بأنابيب شبكة المياه وأتوماتيك ضغط شبكة   بعد الأعتماد من قبل المهندس المشرف لزوم ضخ المياه للشبكة الذاخلية  بما في ذلك جميع الملحقات لإكمال العمل وفقًا للمواصفات الفنية</t>
  </si>
  <si>
    <t>Supply and installation of stainless steel wash basins, size no less than 20 * 60 * 120 cm, loaded with mixer and siphon, including the support structure below the basin and all that is necessary to finish the work. Works shall be carried out according to scope of work, technical specifications. works to include all hardware, machinery, material and workmanship required for the completion of the item.</t>
  </si>
  <si>
    <t>توريد وتركيب حوض غسيل اواني من الستانليس ستيل (stainless steel) مقاس لا يقل عن 20*60*120 سم محمل عليه خلاط وسيفون شاملا المباني اسفل الحوض وكل ما يلزم لنهو العمل طبقا للمواصفات والرسومات</t>
  </si>
  <si>
    <t>Supply and installation of stainless steel wash basins, size no less than 20 * 60 * 75 cm, loaded with mixer and siphon, including the support structure below the basin and all that is necessary to finish the work. Works shall be carried out according to scope of work, technical specifications. works to include all hardware, machinery, material and workmanship required for the completion of the item.</t>
  </si>
  <si>
    <t>توريد وتركيب حوض غسيل اواني من الستانليس ستيل (stainless steel) مقاس لا يقل عن 20*60*75 سم محمل عليه خلاط وسيفون شاملا المباني اسفل الحوض وكل ما يلزم لنهو العمل طبقا للمواصفات والرسومات</t>
  </si>
  <si>
    <t>Supply and fixing a floor drain outlet in toilet  floor, and connect it with room Inspection, of the toilet with 2-in sewage pipes (PVC)  including all joints, welds, packaging, and fixing with special clamps at distances of no more than 1250 mm, the price includes elbows, corners, ventilation covers until they are connected to rooms Inspection. Works shall be carried out according to scope of work, technical specifications. works to include all hardware, machinery, material and workmanship required for the completion of the item.</t>
  </si>
  <si>
    <t>توريد وتركيب تصريف أرضي بأرضية الحمام وربطه بغرفة التفتيش بأنابيب الصرف الصحي 2 بوصة و 4 بوصة (PVC)شاملاً جميع الوصلات واللحامات والتغليف والتثبيت بالمشابك الخاصة على مسافات لا تزيد عن 1250 مم والفئة بالمتر والثمن يشمل الاكواع والزوايا وأغطية التهوية وتثبيتها حتى توصيلها إلى غرف التفتيش وذلك حسب المواصفات الفنية.</t>
  </si>
  <si>
    <t>Supply and fixing a floor drain outlet in kitchen floor, and connect it with room Inspection, of the toilet with 2-in sewage pipes (PVC)  including all joints, welds, packaging, and fixing with special clamps at distances of no more than 1250 mm, the price includes elbows, corners, ventilation covers until they are connected to rooms Inspection. Works shall be carried out according to scope of work, technical specifications. works to include all hardware, machinery, material and workmanship required for the completion of the item.</t>
  </si>
  <si>
    <t>توريد وتركيب تصريف أرضي بأرضية  المطبخ وربطه بغرفة التفتيش بأنابيب الصرف الصحي 2 بوصة (PVC)شاملاً جميع الوصلات واللحامات والتغليف والتثبيت بالمشابك الخاصة على مسافات لا تزيد عن 1250 مم والفئة بالمتر والثمن يشمل الاكواع والزوايا وأغطية التهوية وتثبيتها حتى توصيلها إلى غرف التفتيش وذلك حسب المواصفات الفنية.</t>
  </si>
  <si>
    <t>Provide and install a sewage pipe line PVC, with 4 inches Diameter with  high quality brand, and lay down as a main sewage line, and the work should include all the fittings, clamps or others to complete the work as required, as well to slop the line in 1:100 grade, and make sure that the line is working properly and there is no leakage. All according to specifications, scope of work and NRC Engineer's instructions and approval</t>
  </si>
  <si>
    <t xml:space="preserve">توريد و تركيب انابيب صرف صحي PVC  بقطر  4 بوصة بجودة عالية ا و ذلك لغرض اعمال تمديدات خط صرف صحي رئسي و يشمل العمل توريد جميع الوصلات الخاصة و  التثبيت كل مسافة للانابيب و أيضا منسوب الميل 1:100 لخط الصرف الرئسي. و أيضا توريد كل ما يلزم لا تمام العمل بالشكل المطلوب و التحقق من عملية الخط و عدم التسريب </t>
  </si>
  <si>
    <t>Provide and install sewage pipe PVC with 3 inches Diameter with high quality brand, to provide a rain water drainage line or as sewage pipe line system, and the work include all the special fitting, clamps equipment and other to complete the work as required. All according to specifications, scope of work.</t>
  </si>
  <si>
    <t>توريد و تركيب انابيب صرف صحي PVC  بقطر  3 بوصة بجودة عاليةو ذلك لغرض اعمال تمديدات  صرف مياه امطار  (مزاريب) او كصرف صحي و يشمل العمل توريد كل ما يلزم من وصلات خاصة مشابيك و أيضا توفير كل المعدات و العمالة لاتمام العمل بالشكل المطلوب.</t>
  </si>
  <si>
    <t>Provide and install sewage pipe PVC with 2 inches Diameter with high quality brand, to provide a rain water drainage line or as sewage pipeline system, and the work include all the special fitting, clamps equipment and other to complete the work as required. All according to specifications, scope of work.</t>
  </si>
  <si>
    <t>توريد و تركيب انابيب صرف صحي PVC  بقطر  2 بوصة بجودة عاليةو ذلك لغرض اعمال تمديدات  صرف مياه امطار  (مزاريب) او كصرف صحي و يشمل العمل توريد كل ما يلزم من وصلات خاصة مشابيك و أيضا توفير كل المعدات و العمالة لاتمام العمل بالشكل المطلوب.</t>
  </si>
  <si>
    <t>Construct a main sewage manhole  with (60*60cm) dimensions and the depth based on the pipe line slop, and the work including all the material, equipment, labor and all the needs to complete the work as required. All according to specifications, scope of work.</t>
  </si>
  <si>
    <t>انشاء غرف صرف رئسيية بمقاس (60*60 سم) و توريد كل المواد و الأدوات و العمالة و كل ما يلزم لاتمام العمل بالشكل المطلوب .</t>
  </si>
  <si>
    <t>UNIT/وحدة</t>
  </si>
  <si>
    <t>Mandatory (manhole cover)</t>
  </si>
  <si>
    <t>Supply and install 30x30cm as a minimum size can be used with high quality brand. The contractor has to submit samples of tiles for approval by NRC's engineer prior to the installation. Works shall be carried out according to scope of work, technical specifications. works to include all hardware, machinery, material and workmanship required for the completion of the item.</t>
  </si>
  <si>
    <t>توريد و تركيب بلاط من السيراميك مقاس 30 × 30 سم كأقل مقاس مستخدم لأرضيات الحمامات والمطبخ  فرز اول  حسب النوعية التي يتم اعتمادها من طرف المهندس المشرف والعمل  يشمل توفير كل العمال والأدوات والمعدات اللازمة لإنهاء العمل بالشكل المطلوب.وبحسب المواصفات الفنية</t>
  </si>
  <si>
    <t>Supply and install 20x40cm as a minimum size can be used with high quality such as Cleopatra first class or equivalent  ceramic wall tiles. Works shall be carried out according to scope of work, technical specifications. works to include all hardware, machinery, material and workmanship required for the completion of the item.</t>
  </si>
  <si>
    <t>توريد و تركيب بلاط من السيراميك مقاس 20 × 40سم كأقل مقاس مستخدم لحوائط الحمامات والمطبخ والمعمل بجودة عالية  فرز اول او حسب النوعية التي يتم اعتمادها من قبل المهندس المشرف والعمل  يشمل توفير كل العمال والأدوات والمعدات اللازمة لإنهاء العمل بالشكل المطلوب.وبحسب المواصفات الفنية</t>
  </si>
  <si>
    <t>Supply and install fluorescent double lighting units including 120cm base and cover. High quality brand,
Works shall be carried out according to scope of work, technical specifications. works to include all hardware, machinery, material and workmanship required for the completion of the item.</t>
  </si>
  <si>
    <t>توريد وتركيب مصابيح اضاءة فلورنست زوجية مع قاعدة التثبيت مقاس 120 سم ذات جودة ممتازة وعمل كل مايلزم من تمديدات كهربائية وربط لإكمال العمل وفقا للمواصفات الفنية  .</t>
  </si>
  <si>
    <t>Supply and install fluorescent single lighting units including 120cm base and cover. high quality brand.
Works shall be carried out according to scope of work, technical specifications. works to include all hardware, machinery, material and workmanship required for the completion of the item.</t>
  </si>
  <si>
    <t>توريد وتركيب مصابيح اضاءة فلورنست فردية مع قاعدة التثبيت مقاس 120 سم ذات جودة ممتازة عمل كل مايلزم من تمديدات كهربائية وربط لإكمال العمل وفقا للمواصفات الفنية  .</t>
  </si>
  <si>
    <t>Supply and install high quality 16A electrical outlets/sockets. High quality brand,
Works shall be carried out according to scope of work, technical specifications. works to include all hardware, machinery, material and workmanship required for the completion of the item.</t>
  </si>
  <si>
    <t xml:space="preserve">توريد وتركيب  مقابس كهرباء (برايز ) بقوة 16 أمبير ذو جودة عالية وعمل كل مايلزم لإكمال العمل وفقا للمواصفات الفنية </t>
  </si>
  <si>
    <t>Supply and install high quality 16A electrical outlets/sockets. High quality brand
Works shall be carried out according to scope of work, technical specifications and NRC instructions. works to include all hardware, machinery, material and workmanship required for the completion of the item.</t>
  </si>
  <si>
    <t xml:space="preserve">توريد وتركيب مفاتيح كهربائية بقوة 16 أمبير ذو جودة عالية  وعمل كل مايلزم لإكمال العمل وفقا للمواصفات الفنية </t>
  </si>
  <si>
    <t>Supply and install 40A electrical breakers (MCB) quality (high quality brand. Contractor has to provide samples for NRC's Engineer approval prior to installation.
Works shall be carried out according to scope of work, technical specifications. works to include all hardware, machinery, material and workmanship required for the completion of the item.</t>
  </si>
  <si>
    <t xml:space="preserve">توريد وتركيب قواطع فردية (MCB)   ذو جودة عالية بقوة 40 أمبير  وبعد اعتماد المهندس المشرف وعمل كل مايلزم من تمديدات كهربائية وربط لإكمال العمل وفقا للمواصفات الفنية </t>
  </si>
  <si>
    <t>Supply and install 60A electrical breakers (MCB) quality (High quality). Contractor has to provide samples for NRC's Engineer approval prior to installation.
Works shall be carried out according to scope of work, technical specifications. works to include all hardware, machinery, material and workmanship required for the completion of the item.</t>
  </si>
  <si>
    <t xml:space="preserve">توريد وتركيب قواطع فردية (MCB) ذو جودة عالية  بقوة 60 أمبير  وبعد اعتماد المهندس المشرف وعمل كل مايلزم من تمديدات كهربائية وربط لإكمال العمل وفقا للمواصفات الفنية </t>
  </si>
  <si>
    <t>Supply and install 120A 3 phase electrical breakers (MCB) quality (high quality brand). Contractor has to provide samples for NRC's Engineer approval prior to installation.
Works shall be carried out according to scope of work, technical specifications and NRC instructions. works to include all hardware, machinery, material and workmanship required for the completion of the item.</t>
  </si>
  <si>
    <t xml:space="preserve">توريد وتركيب قواطع زوجية (MCB) نوع  ذو جودة عالية بقوة 120 أمبير  3 فازا وبعد اعتماد المهندس المشرف وعمل كل مايلزم من تمديدات كهربائية وربط لإكمال العمل وفقا للمواصفات الفنية </t>
  </si>
  <si>
    <t>Supply and install and electrical box for the main circuit breaker including cover with dimensions 15*30cm. the box shall be resistant to water and weather elements (IP64). 
Works shall be carried out according to scope of work, technical specifications. works to include all hardware, machinery, material and workmanship required for the completion of the item.</t>
  </si>
  <si>
    <t xml:space="preserve">توريد وتركيب صندوق كهرباء بالغطاء (مجمع مفاتيح خارجي) ذو جودة عالية ومقاوم للعوامل الخارجية والماء (IP 64) لزوم القاطع الرئيسي للكهرباء  وعمل كل مايلزم من تمديدات كهربائية و ربط لإكمال العمل وفقا للمواصفات الفنية </t>
  </si>
  <si>
    <t>Supply and install and electrical box for the main circuit breaker including cover (internal switches collective).
Works shall be carried out according to scope of work, technical specifications. works to include all hardware, machinery, material and workmanship required for the completion of the item.</t>
  </si>
  <si>
    <t xml:space="preserve">توريد وتركيب صندوق كهرباء (مجمع مفاتيح داخلي) بالغطاء سم ذو جودة عالية  لزوم القاطع الرئيسي للكهرباء  وعمل كل مايلزم من تمديدات كهربائية و ربط لإكمال العمل وفقا للمواصفات الفنية </t>
  </si>
  <si>
    <t>Supply and install a 320A 3phase main distribution board type (high quality brand). works including all electrical connections and fittings. 
Works shall be carried out according to scope of work, technical specifications. works to include all hardware, machinery, material and workmanship required for the completion of the item.</t>
  </si>
  <si>
    <t xml:space="preserve">توريد وتركيب قاطع كهرباء رئيسي للمبنى (MCCB) بقوة 320 أمبير  3 فازا   ذو جودة عالية وبعد اعتماد المهندس المشرف وعمل كل مايلزم من تمديدات كهربائية وربط لإكمال العمل وفقا للمواصفات الفنية </t>
  </si>
  <si>
    <t xml:space="preserve">توريد وتركيب مسارات كهرباء داخل الحوائط بقطر 16 ملم و العمل يشمل تكسير الحوائط بالحجم المطلوب و التثبيت  والتشطيب بالمواد المناسبة لمنع ظهور التشققات بالحائط وعمل  كل مايلزم  لإكمال العمل وفقا للمواصفات الفنية </t>
  </si>
  <si>
    <t>توريد وتمديد اسلاك كهرباء نحاسية بسمك 2.5 ملم ذو جودة عالية وبعد اعتماد المهندس المشرف لزوم التمديدات الكهربائية للمركز الصحي وعمل كل مايلزم من تمديدات كهربائية وربط لإكمال العمل وفقا للمواصفات الفنية  .</t>
  </si>
  <si>
    <t>توريد وتمديد اسلاك كهرباء نحاسية بسمك 4 ملم لزوم تمديدات ذات الجهد العالي وتكون  ذو جودة عالية وبعد اعتماد المهندس المشرف لزوم التمديدات الكهربائية للمركز الصحي وعمل كل مايلزم من تمديدات كهربائية وربط لإكمال العمل وفقا للمواصفات الفنية  .</t>
  </si>
  <si>
    <t>Supply and install high quality copper electrical wires with6mm section.
Works shall be carried out according to scope of work, technical specifications and NRC instructions. works to include all hardware, machinery, material and workmanship required for the completion of the item.</t>
  </si>
  <si>
    <t>توريد وتمديد اسلاك كهرباء نحاسية بسمك 6 ملم لزوم تمديدات ذات الجهد العالي وتكون  ذو جودة عالية وبعد اعتماد المهندس المشرف لزوم التمديدات الكهربائية للمركز الصحي وعمل كل مايلزم من تمديدات كهربائية وربط لإكمال العمل وفقا للمواصفات الفنية  .</t>
  </si>
  <si>
    <t>توريد وتمديد كابل كهرباء نحاسية بسمك 10 ملم *2 سلك لزوم تمديدات الرئيسية وتكون  ذو جودة عالية وبعد اعتماد المهندس المشرف لزوم التمديدات الكهربائية للمركز الصحي وعمل كل مايلزم من تمديدات كهربائية وربط لإكمال العمل وفقا للمواصفات الفنية  .</t>
  </si>
  <si>
    <t>Supply and install high quality copper electrical cable as a min cable (3 phase)
Works shall be carried out according to scope of work, technical specifications and NRC instructions. works to include all hardware, machinery, material and workmanship required for the completion of the item.</t>
  </si>
  <si>
    <t>توريد وتمديد كابل كهرباء نحاسية كمدخل رئيسي (3 فازا) لزوم تمديدات الرئيسية وتكون  ذو جودة عالية وبعد اعتماد المهندس المشرف لزوم التمديدات الكهربائية للمركز الصحي وعمل كل مايلزم من تمديدات كهربائية وربط لإكمال العمل وفقا للمواصفات الفنية  .</t>
  </si>
  <si>
    <t>Other Works - PWD</t>
  </si>
  <si>
    <t>أعمال أخرى - إحتياجات خاصة</t>
  </si>
  <si>
    <t>Cast and prepare a special ramp for the main entrance. With a slope not exceeding 1:12% and a width of not less than 1.20 meters, and providing all the necessary materials, workers, and others to complete the work as required.</t>
  </si>
  <si>
    <t xml:space="preserve">أعمال صب و تجهيز منحدر خاص للمدخل الرئيسي. بميول لا يتعدى %1:12 و بعرض لا يقل عن 1.20 متر و توفير كل ما يلزم من مواد و عمال و غيرها لاكمال العمل بالشكل المطلوب </t>
  </si>
  <si>
    <t>Supply and install an auxiliary single armrest next to the toilet, with specifications and manufacture, and conforming to international specifications. And the item includes all the necessary tools, materials, and others to complete the work as required.</t>
  </si>
  <si>
    <t>أعمال توريد و تثبيت مسند فردي مساعد بجنب المرحاض ذو موصفات و صناعه و مطابقا للموصفات العالمية. و البند يشمل كل ما يلزم من ادوات و مواد و غيرها لاتمام العمل بالشكل المطلوب.</t>
  </si>
  <si>
    <t>Supply and install an auxiliary due armrest next to the toilet, with specifications and manufacture, and conforming to international specifications. And the item includes all the necessary tools, materials, and others to complete the work as required.</t>
  </si>
  <si>
    <t>أعمال توريد و تثبيت مسند مزدوج مساعد بجنب المرحاض ذو موصفات و صناعه و مطابقا للموصفات العالمية. و البند يشمل كل ما يلزم من ادوات و مواد و غيرها لاتمام العمل بالشكل المطلوب.</t>
  </si>
  <si>
    <t>Supply and install an auxiliary support for the bathtub, with specifications and manufacture, and conforming to international specifications. And the item includes all the necessary tools, materials, and others to complete the work as required.</t>
  </si>
  <si>
    <t>أعمال توريد و تثبيت مسند مساعد لحوض الاستحمام ذو موصفات و صناعه و مطابقا للموصفات العالمية. و البند يشمل كل ما يلزم من ادوات و مواد و غيرها لاتمام العمل بالشكل المطلوب.</t>
  </si>
  <si>
    <t>Supply and install of stainless steel handrails with a good quality and manufacture. It includes providing everything necessary to complete the work as required.</t>
  </si>
  <si>
    <t>أعمال توريد و تركيب درابزين للدرج من الستين ستيل (stainless steel) ذو جودة و صناعة جيدة. و يشمل توفير كل ما يلزم لاتمام العمل بالشكل المطلوب.</t>
  </si>
  <si>
    <t xml:space="preserve">Beneficiary Name </t>
  </si>
  <si>
    <t>بشير محمد بوعود</t>
  </si>
  <si>
    <t>Beneficiary No</t>
  </si>
  <si>
    <t>BoQ No</t>
  </si>
  <si>
    <t>4.+A28:K294</t>
  </si>
  <si>
    <t>قاسم محمد طه</t>
  </si>
  <si>
    <t>محمد علي فرحات</t>
  </si>
  <si>
    <t>Hellis Camp</t>
  </si>
  <si>
    <t xml:space="preserve">امحمد عمر امحمد إبراهيم  </t>
  </si>
  <si>
    <t>AlHlieis</t>
  </si>
  <si>
    <t xml:space="preserve">محمد الشعالي بلقاسم ابوناب </t>
  </si>
  <si>
    <t xml:space="preserve">هناء محمد الشعالي بالقاسم </t>
  </si>
  <si>
    <t xml:space="preserve">وليد سلم صالح اكريم </t>
  </si>
  <si>
    <t>Total Amount</t>
  </si>
  <si>
    <t>No of Activities</t>
  </si>
  <si>
    <t xml:space="preserve">In the square meter, limited demolition inside the buildings for windows and doors opening. works  include all necessary bond and works, avoiding all damages and transporting debris and waste to public landfills, as well as leveling, finishing, and wall plastering according to the technical specifications, work content, and NRC instructions </t>
  </si>
  <si>
    <t xml:space="preserve">Demolition and removing ceramic wall and floor tiling in kitchen and toilets including transferring the waste to the public dumps according to scope of work ,technical specifications and NRC instructions. works to include all hardware, machinery, material and workmanship required for the completion of the item.
Price to include restoring existing structure/walls/door or </t>
  </si>
  <si>
    <t>Demolition of existing CGI sheet sheets/roofs, transporting of debris and waste to public landfills and prepare the walls for the installing new CGI sheets using cement: sand mortar(300kgm cement+1m^3 Sand) according to scope of work ,technical specifications and the NRC instructions</t>
  </si>
  <si>
    <t>by meters, preparing the existing walls for installing the corrugated iron sheets / roof (rooms without a roof) and filling all openings between the level of the ceiling and the walls using cement mortar and leveling the surface, according to the technical specifications, scope of work and the NRC instructions</t>
  </si>
  <si>
    <t>supply and install square iron beams (section 80mmX80mmX10mm)  including all accessories and fixing requirements and applying 2 layers of anticorrosion primer and balck finishing paint with good quality,  according to scope of work ,technical specifications and the NRC instructions</t>
  </si>
  <si>
    <t>Supply and install CGI sheet Roofing with 5cm thick and slop 1:100 c. Sheets to be fixed to the frame using screws (50mm length, 8 mm Diameter) each 500 mm, with overlapping of 200mm, with external flapping 400mm.The work includes filling all openings and gaps between the roof and walls internally and externally using mortar (300Kgm Cement+1 m3 sand) as plastering layer with at least 200mm width of the walls according to drawings ,technical specifications and the NRC instructions</t>
  </si>
  <si>
    <t>by Square meter , Providing and installing Masonry works hollow block (400xx200x200)mm, with strength 27kg/cm^2, with cement mortar, mix 300 kg cement+1 m3 sand  and according to scope of work ,technical specifications and the NRC instructions</t>
  </si>
  <si>
    <t>by Square meter, Supply and apply Internal plastering works to ceiling and walls 15 to 20mm thick, using cement mortar mix (350kgm cement+1.0m3 sand), smoothing and any other application needed for the proper completion of the works  according to scope of work ,technical specifications and the NRC instructions</t>
  </si>
  <si>
    <r>
      <rPr>
        <b/>
        <u/>
        <sz val="10.5"/>
        <color theme="3"/>
        <rFont val="Calibri"/>
        <family val="2"/>
        <scheme val="minor"/>
      </rPr>
      <t>Repairing aluminum/ PVC door</t>
    </r>
    <r>
      <rPr>
        <sz val="10.5"/>
        <color theme="3"/>
        <rFont val="Calibri"/>
        <family val="2"/>
        <scheme val="minor"/>
      </rPr>
      <t>s and windows with supplying all the necessary accessories for maintenance including hinges, handles and locks after approving samples technical according to the technical specifications and the NRC instructions</t>
    </r>
  </si>
  <si>
    <r>
      <rPr>
        <b/>
        <u/>
        <sz val="10.5"/>
        <color theme="3"/>
        <rFont val="Calibri"/>
        <family val="2"/>
        <scheme val="minor"/>
      </rPr>
      <t>Replacing work of  the damaged glas</t>
    </r>
    <r>
      <rPr>
        <sz val="10.5"/>
        <color theme="3"/>
        <rFont val="Calibri"/>
        <family val="2"/>
        <scheme val="minor"/>
      </rPr>
      <t>s from aluminum, PVC or wooden windows with other excellent quality glass, with a thickness of 6 mm, as well as providing all the accessories for finishing the glass to complete the work as required under the supervision of the Norwegian Council.</t>
    </r>
  </si>
  <si>
    <r>
      <rPr>
        <b/>
        <u/>
        <sz val="10.5"/>
        <color theme="3"/>
        <rFont val="Calibri"/>
        <family val="2"/>
        <scheme val="minor"/>
      </rPr>
      <t>Repairing wooden doors and windows</t>
    </r>
    <r>
      <rPr>
        <sz val="10.5"/>
        <color theme="3"/>
        <rFont val="Calibri"/>
        <family val="2"/>
        <scheme val="minor"/>
      </rPr>
      <t xml:space="preserve"> with supplying all the necessary accessories for maintenance such as hinges, handles  after approving samples and painting work in order to complete the work according to the technical specifications and NRC instructions</t>
    </r>
  </si>
  <si>
    <r>
      <rPr>
        <b/>
        <u/>
        <sz val="10.5"/>
        <color theme="3"/>
        <rFont val="Calibri"/>
        <family val="2"/>
        <scheme val="minor"/>
      </rPr>
      <t>Supplying and installing a lock and handle for wooden</t>
    </r>
    <r>
      <rPr>
        <sz val="10.5"/>
        <color theme="3"/>
        <rFont val="Calibri"/>
        <family val="2"/>
        <scheme val="minor"/>
      </rPr>
      <t xml:space="preserve"> doors and windows, of excellent quality for daily use, and providing everything necessary to complete the work after approval of samples. Under the supervision of the Norwegian Council.</t>
    </r>
  </si>
  <si>
    <r>
      <rPr>
        <b/>
        <u/>
        <sz val="10.5"/>
        <color theme="3"/>
        <rFont val="Calibri"/>
        <family val="2"/>
        <scheme val="minor"/>
      </rPr>
      <t xml:space="preserve">Repairing Metal doors </t>
    </r>
    <r>
      <rPr>
        <sz val="10.5"/>
        <color theme="3"/>
        <rFont val="Calibri"/>
        <family val="2"/>
        <scheme val="minor"/>
      </rPr>
      <t xml:space="preserve"> with supplying all the necessary accessories for maintenance such as hinges, handles after approving samples and painting work in order to complete the work according to the technical specifications and NRC instructions</t>
    </r>
  </si>
  <si>
    <r>
      <rPr>
        <b/>
        <u/>
        <sz val="10.5"/>
        <color theme="3"/>
        <rFont val="Calibri"/>
        <family val="2"/>
        <scheme val="minor"/>
      </rPr>
      <t xml:space="preserve">Supplying and installing a lock for metal </t>
    </r>
    <r>
      <rPr>
        <sz val="10.5"/>
        <color theme="3"/>
        <rFont val="Calibri"/>
        <family val="2"/>
        <scheme val="minor"/>
      </rPr>
      <t>doors and windows, of excellent quality for daily use, and providing everything necessary to complete the work after approval of samples. Under the supervision of the Norwegian Council.</t>
    </r>
  </si>
  <si>
    <t>By square meters, supplying and installing internal doors of Swedish wood, first class, pressing plywood with one or two leaves as required, and the internal wooden slats sector is not less than (40x20mm) connected to each other and pressed on both sides by a 4 mm  plywood board of the same type of wood, including (150-200mm) door hobs, handles, hinges, lock, frame and painting and all necessary to complete the work, according to the technical specifications and NRC instructions.</t>
  </si>
  <si>
    <t>Supply and Installing  a metal door for the main entrance manufactured by 3 mm thick steel plates, and the price includes scratching, sanding and coating with two-sided anti-rust paint, painting with two-sided oil paint with the required color, with 60 mm door hobs, handles, hinges, key locks, and all accessories to finish the work according to technical specifications and the NRC instructions.</t>
  </si>
  <si>
    <t xml:space="preserve">Supply and installation of doors and windows of white (P.V.C) material and sectors supported by steel from one or two leaves, with 60 mm hobs, handles, hinges, key locks, 6mm thick glass and all accessories to finish the work according to technical specifications and the NRC instructions. </t>
  </si>
  <si>
    <t>Wall preparation work (helix) with200 width, by plastering with a guarantee guarantee the perpendicularity and horizontally on the surface as well the smooth surfcae,  to install doors and windows, and provide all that is needed - to complete the work according to the technical specifications and NRC Instructions</t>
  </si>
  <si>
    <t>Wall preparation work (helix) to install doors and windows, with plastering and surface finishing, with supplying concrete lintel size (100 x200) mm, according to the length of the wall opening plus (200 mm) from both sides of the wall to be suitable for installing doors or windows and make sure of horizontally of the beam, and provide all that is needed - to complete the work according to the technical specifications and NRC Instructions</t>
  </si>
  <si>
    <t>Marbal Works</t>
  </si>
  <si>
    <t>Supply and install marble tiles for door frames of Egyption SELVIA quality or equivalent with thickness no less than 3cm and width 20 cm according to the thickness of the wall. The marble shall be fixed with cement mortar with mix ratio of (300kg cement: 1 m^3 sand)
The contractor has to submit samples of tiles for approval by NRC's engineer prior to the installation. Works shall be carried out according to scope of work, technical specifications and NRC instructions. works to include all hardware, machinery, material and workmanship required for the completion of the item.</t>
  </si>
  <si>
    <t>Supply and install marble tiles for kitchen counter tops including making the opening for the sink of Egyption SELVIA quality or equivalent with thickness no less than 3 cm. The contractor has to submit samples of tiles for approval by NRC's engineer prior to the installation. Works shall be carried out according to scope of work, technical specifications and NRC instructions. works to include all hardware, machinery, material and workmanship required for the completion of the item.</t>
  </si>
  <si>
    <t>Supply and installation of a hand wash basin with high quality as Milano brand or equvelent, including water mixer high quality Italian mande, in a chrome-plated copper after sample approving, and the activities to install it in the wall and all that is needed to finish the work according to the specifications and drawings and NRC instructions . Basin Size is (500x450) mm.</t>
  </si>
  <si>
    <t>Supply and installation of a first-class Chinese separate toilet with a size of 450 x 700 mm, a 9-liter or 10-liter parcel box, a S or P siphon, a plastic cover and fixed to the floor with serrated nails, a bottom parcel box with support and fixation including a 0.5-inch valve and all that is needed to finish the work according to the technical specifications and NRC instructions.</t>
  </si>
  <si>
    <t>Supply and install a 1HP  water pump Italian made such as DAB or equvelent, including electric switch and all electrical wiring and installations. 
Works shall be carried out according to scope of work, technical specifications and NRC instructions. works to include all hardware, machinery, material and workmanship required for the completion of the item.</t>
  </si>
  <si>
    <t>Supply and install a 1000 liter polypropene plastic water tank including fittings,  and cover. Works shall be carried out according to scope of work, technical specifications and NRC instructions. works to include all hardware, machinery, material and workmanship required for the completion of the item.</t>
  </si>
  <si>
    <t>Supply and install 3/4 inch cold and hot water feeding pipes of type (p.p.r) high quality as KHALDI brand or equivelent, with a pressure resistance of not less than 20 bar outside the wall and the price includes all accessories, piping and fittings. Works shall be carried out according to scope of work, technical specifications and NRC instructions. works to include all hardware, machinery, material and workmanship required for the completion of the item.</t>
  </si>
  <si>
    <t>Supply and install toilet side water bib "bidet" Spanech made quality or equvelent. Works shall be carried out according to scope of work, technical specifications and NRC instructions. works to include all hardware, machinery, material and workmanship required for the completion of the item.</t>
  </si>
  <si>
    <t>Supply and install 4 inch PVC sewage drainage pipes "Red Sea Brand, SMART or equvelent"  including all fittings, connections and works needed. Works shall be carried out according to scope of work, technical specifications and NRC instructions. works to include all hardware, machinery, material and workmanship required for the completion of the item.</t>
  </si>
  <si>
    <t>Supply and installing a siphon inside the parcel box for a toilet seat of high quality Spanech made or equvelent, supplying and doing everything necessary to finish the work according to the technical specifications and NRC instructions</t>
  </si>
  <si>
    <t>Supply and installation of a high quality italian made, the water tap coated with chrome diameter ¾ inch, including all connection parts and all that is necessary to complete the work according to specifications, workmanship principles and NRC instructions</t>
  </si>
  <si>
    <t>Supply and installing Squat Toilet   including all accessories  to complete the work according to,technical specifications and the NRC instructions.</t>
  </si>
  <si>
    <r>
      <t>supply and installing  good quality water mixer italian made for the</t>
    </r>
    <r>
      <rPr>
        <b/>
        <u/>
        <sz val="10.5"/>
        <color theme="3"/>
        <rFont val="Calibri"/>
        <family val="2"/>
        <scheme val="minor"/>
      </rPr>
      <t xml:space="preserve"> toilet wash basin</t>
    </r>
    <r>
      <rPr>
        <sz val="10.5"/>
        <color theme="3"/>
        <rFont val="Calibri"/>
        <family val="2"/>
        <scheme val="minor"/>
      </rPr>
      <t>,  includes PVC hoses, chrome valves on each line, and all necessary fittings  all required accessories  to complete the work according to,technical specifications and the NRC instructions.</t>
    </r>
  </si>
  <si>
    <r>
      <t xml:space="preserve">supply and installing  good quality water mixer italian made for </t>
    </r>
    <r>
      <rPr>
        <b/>
        <u/>
        <sz val="10.5"/>
        <color theme="3"/>
        <rFont val="Calibri"/>
        <family val="2"/>
        <scheme val="minor"/>
      </rPr>
      <t>the kitchen sink</t>
    </r>
    <r>
      <rPr>
        <sz val="10.5"/>
        <color theme="3"/>
        <rFont val="Calibri"/>
        <family val="2"/>
        <scheme val="minor"/>
      </rPr>
      <t>,  includes PVC hoses, chrome valves on each line, and all necessary fittings  all required accessories  to complete the work according to,technical specifications and the NRC instructions.</t>
    </r>
  </si>
  <si>
    <t xml:space="preserve">Supply and installation of Bathtub one foot , dimensions 120 * 80 * 17H cm,  High quality, including all that is necessary to finish the work according to the specifications, and  NRC instructions. </t>
  </si>
  <si>
    <t>supply and installing  good quality water mixer  for shower italian made Gaboli or equavelent,  includes PVC hoses, chrome valves on each line, and all necessary fittings  all required accessories  to complete the work according to, technical specifications and the NRC instructions</t>
  </si>
  <si>
    <t>Supply and installation of stainless steel wash basins, size not less than 20 * 60 * 120 cm, loaded with mixer and siphon, including the buildings below the basin and all that is necessary to finish the work according to the specifications, drawings and  NRC instructions.</t>
  </si>
  <si>
    <t>supply and fixing a floor drain outlet in toilet or kitchen floor,and connect it with room Inspection, of the toilet with 2-in sewage pipes (PVC)  including all joints, welds, packaging, and fixing with special clamps at distances of no more than 1250 mm, the price includes elbows, corners, ventilation covers until they are connected to rooms Inspection , according to technical specifications and NRC instructions</t>
  </si>
  <si>
    <t>Supply and install 20x20cm high quality such as CLeopaatra first class or equivelent  ceramic wall tiles. The contractor has to submit samples of tiles for approval by NRC's engineer prior to the installation. Works shall be carried out according to scope of work, technical specifications and NRC instructions. works to include all hardware, machinery, material and workmanship required for the completion of the item.</t>
  </si>
  <si>
    <t>Supply and install fluorescent double lighting units including 120cm base and cover. (Philips or equivelent)
Works shall be carried out according to scope of work, technical specifications and NRC instructions. works to include all hardware, machinery, material and workmanship required for the completion of the item.</t>
  </si>
  <si>
    <t>Supply and install high quality 16A electrical outlets/sockets.(lagrand, Adison brands or equivelent)
Works shall be carried out according to scope of work, technical specifications and NRC instructions. works to include all hardware, machinery, material and workmanship required for the completion of the item.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</si>
</sst>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0.00_);_(&quot;$&quot;* \(#,##0.00\);_(&quot;$&quot;* &quot;-&quot;??_);_(@_)"/>
    <numFmt numFmtId="165" formatCode="_-* #,##0.00_-;_-* #,##0.00\-;_-* &quot;-&quot;??_-;_-@_-"/>
    <numFmt numFmtId="166" formatCode="_-* #,##0.00\ &quot;د.ل.‏&quot;_-;\-* #,##0.00\ &quot;د.ل.‏&quot;_-;_-* &quot;-&quot;??\ &quot;د.ل.‏&quot;_-;_-@_-"/>
    <numFmt numFmtId="167" formatCode="0.0"/>
    <numFmt numFmtId="168" formatCode="_(&quot;$&quot;* #,##0.0_);_(&quot;$&quot;* \(#,##0.0\);_(&quot;$&quot;* &quot;-&quot;??_);_(@_)"/>
    <numFmt numFmtId="169" formatCode="_-[$$-409]* #,##0_ ;_-[$$-409]* \-#,##0\ ;_-[$$-409]* &quot;-&quot;??_ ;_-@_ "/>
    <numFmt numFmtId="170" formatCode="_-* #,##0.0_-;_-* #,##0.0\-;_-* &quot;-&quot;??_-;_-@_-"/>
  </numFmts>
  <fonts count="41">
    <font>
      <sz val="11"/>
      <color theme="1"/>
      <name val="Calibri"/>
      <family val="2"/>
      <charset val="178"/>
      <scheme val="minor"/>
    </font>
    <font>
      <sz val="11"/>
      <color theme="1"/>
      <name val="Calibri"/>
      <family val="2"/>
      <scheme val="minor"/>
    </font>
    <font>
      <sz val="11"/>
      <color theme="1"/>
      <name val="Calibri"/>
      <family val="2"/>
      <charset val="178"/>
      <scheme val="minor"/>
    </font>
    <font>
      <b/>
      <sz val="11"/>
      <color theme="3"/>
      <name val="Calibri"/>
      <family val="2"/>
      <charset val="178"/>
      <scheme val="minor"/>
    </font>
    <font>
      <b/>
      <sz val="20"/>
      <color theme="1"/>
      <name val="Calibri"/>
      <family val="2"/>
      <scheme val="minor"/>
    </font>
    <font>
      <b/>
      <sz val="16"/>
      <color theme="1"/>
      <name val="Calibri"/>
      <family val="2"/>
      <scheme val="minor"/>
    </font>
    <font>
      <b/>
      <sz val="14"/>
      <color indexed="8"/>
      <name val="Calibri"/>
      <family val="2"/>
      <scheme val="minor"/>
    </font>
    <font>
      <b/>
      <sz val="18"/>
      <color theme="1"/>
      <name val="Calibri"/>
      <family val="2"/>
      <scheme val="minor"/>
    </font>
    <font>
      <b/>
      <sz val="12"/>
      <color theme="1"/>
      <name val="Calibri"/>
      <family val="2"/>
      <scheme val="minor"/>
    </font>
    <font>
      <b/>
      <sz val="12"/>
      <color rgb="FF000000"/>
      <name val="Calibri"/>
      <family val="2"/>
    </font>
    <font>
      <sz val="12"/>
      <color theme="1"/>
      <name val="Calibri"/>
      <family val="2"/>
      <scheme val="minor"/>
    </font>
    <font>
      <sz val="10.5"/>
      <color theme="3"/>
      <name val="Calibri"/>
      <family val="2"/>
      <scheme val="minor"/>
    </font>
    <font>
      <b/>
      <sz val="14"/>
      <color theme="1"/>
      <name val="Calibri"/>
      <family val="2"/>
      <scheme val="minor"/>
    </font>
    <font>
      <b/>
      <sz val="12"/>
      <color indexed="8"/>
      <name val="Calibri"/>
      <family val="2"/>
      <scheme val="minor"/>
    </font>
    <font>
      <b/>
      <sz val="11"/>
      <color indexed="8"/>
      <name val="Calibri"/>
      <family val="2"/>
      <scheme val="minor"/>
    </font>
    <font>
      <sz val="16"/>
      <color theme="1"/>
      <name val="Calibri Light"/>
      <family val="1"/>
      <scheme val="major"/>
    </font>
    <font>
      <sz val="16"/>
      <color rgb="FF000000"/>
      <name val="Calibri Light"/>
      <family val="1"/>
      <scheme val="major"/>
    </font>
    <font>
      <sz val="12"/>
      <color theme="1"/>
      <name val="Calibri"/>
      <family val="2"/>
      <charset val="178"/>
      <scheme val="minor"/>
    </font>
    <font>
      <u/>
      <sz val="11"/>
      <color theme="10"/>
      <name val="Calibri"/>
      <family val="2"/>
      <charset val="178"/>
      <scheme val="minor"/>
    </font>
    <font>
      <b/>
      <sz val="12"/>
      <color theme="1"/>
      <name val="Calibri Light"/>
      <family val="1"/>
      <scheme val="major"/>
    </font>
    <font>
      <b/>
      <sz val="11"/>
      <color theme="1"/>
      <name val="Calibri"/>
      <family val="2"/>
      <scheme val="minor"/>
    </font>
    <font>
      <sz val="11.5"/>
      <color theme="3"/>
      <name val="Calibri"/>
      <family val="2"/>
      <scheme val="minor"/>
    </font>
    <font>
      <b/>
      <sz val="10.5"/>
      <color theme="3"/>
      <name val="Calibri"/>
      <family val="2"/>
      <scheme val="minor"/>
    </font>
    <font>
      <b/>
      <u/>
      <sz val="10.5"/>
      <color theme="3"/>
      <name val="Calibri"/>
      <family val="2"/>
      <scheme val="minor"/>
    </font>
    <font>
      <b/>
      <sz val="12"/>
      <color indexed="8"/>
      <name val="Calibri Light"/>
      <family val="1"/>
      <scheme val="major"/>
    </font>
    <font>
      <sz val="12"/>
      <color theme="1"/>
      <name val="Calibri Light"/>
      <family val="1"/>
      <scheme val="major"/>
    </font>
    <font>
      <sz val="12"/>
      <color rgb="FF000000"/>
      <name val="Calibri Light"/>
      <family val="1"/>
      <scheme val="major"/>
    </font>
    <font>
      <sz val="11"/>
      <name val="Calibri"/>
      <family val="2"/>
      <scheme val="minor"/>
    </font>
    <font>
      <b/>
      <sz val="11"/>
      <color theme="3"/>
      <name val="Calibri"/>
      <family val="2"/>
      <scheme val="minor"/>
    </font>
    <font>
      <sz val="10.5"/>
      <color theme="1"/>
      <name val="Calibri"/>
      <family val="2"/>
      <scheme val="minor"/>
    </font>
    <font>
      <b/>
      <sz val="10.5"/>
      <color theme="1"/>
      <name val="Calibri"/>
      <family val="2"/>
      <scheme val="minor"/>
    </font>
    <font>
      <sz val="10.5"/>
      <name val="Calibri"/>
      <family val="2"/>
      <scheme val="minor"/>
    </font>
    <font>
      <b/>
      <sz val="10.5"/>
      <name val="Calibri"/>
      <family val="2"/>
      <scheme val="minor"/>
    </font>
    <font>
      <b/>
      <sz val="12"/>
      <name val="Calibri"/>
      <family val="2"/>
      <scheme val="minor"/>
    </font>
    <font>
      <sz val="16"/>
      <name val="Calibri Light"/>
      <family val="1"/>
      <scheme val="major"/>
    </font>
    <font>
      <sz val="12"/>
      <name val="Calibri Light"/>
      <family val="1"/>
      <scheme val="major"/>
    </font>
    <font>
      <sz val="11"/>
      <name val="Calibri"/>
      <family val="2"/>
      <charset val="178"/>
      <scheme val="minor"/>
    </font>
    <font>
      <b/>
      <sz val="11"/>
      <name val="Calibri"/>
      <family val="2"/>
      <scheme val="minor"/>
    </font>
    <font>
      <b/>
      <u/>
      <sz val="10.5"/>
      <name val="Calibri"/>
      <family val="2"/>
      <scheme val="minor"/>
    </font>
    <font>
      <b/>
      <sz val="10.5"/>
      <name val="Calibri"/>
      <family val="2"/>
    </font>
    <font>
      <sz val="11.5"/>
      <name val="Calibri"/>
      <family val="2"/>
      <scheme val="minor"/>
    </font>
  </fonts>
  <fills count="13">
    <fill>
      <patternFill patternType="none"/>
    </fill>
    <fill>
      <patternFill patternType="gray125"/>
    </fill>
    <fill>
      <patternFill patternType="solid">
        <fgColor rgb="FFFFCC66"/>
        <bgColor indexed="64"/>
      </patternFill>
    </fill>
    <fill>
      <patternFill patternType="solid">
        <fgColor rgb="FFF6994C"/>
        <bgColor theme="4" tint="0.79998168889431442"/>
      </patternFill>
    </fill>
    <fill>
      <patternFill patternType="solid">
        <fgColor theme="5"/>
        <bgColor indexed="64"/>
      </patternFill>
    </fill>
    <fill>
      <patternFill patternType="solid">
        <fgColor rgb="FFFFFF00"/>
        <bgColor indexed="64"/>
      </patternFill>
    </fill>
    <fill>
      <patternFill patternType="solid">
        <fgColor theme="7" tint="0.39997558519241921"/>
        <bgColor indexed="64"/>
      </patternFill>
    </fill>
    <fill>
      <patternFill patternType="solid">
        <fgColor rgb="FFFF0000"/>
        <bgColor indexed="64"/>
      </patternFill>
    </fill>
    <fill>
      <patternFill patternType="solid">
        <fgColor theme="2"/>
        <bgColor indexed="64"/>
      </patternFill>
    </fill>
    <fill>
      <patternFill patternType="solid">
        <fgColor theme="9"/>
        <bgColor indexed="64"/>
      </patternFill>
    </fill>
    <fill>
      <patternFill patternType="solid">
        <fgColor theme="7"/>
        <bgColor indexed="64"/>
      </patternFill>
    </fill>
    <fill>
      <patternFill patternType="solid">
        <fgColor rgb="FFFFC000"/>
        <bgColor indexed="64"/>
      </patternFill>
    </fill>
    <fill>
      <patternFill patternType="solid">
        <fgColor theme="0" tint="-0.34998626667073579"/>
        <bgColor indexed="64"/>
      </patternFill>
    </fill>
  </fills>
  <borders count="57">
    <border>
      <left/>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9">
    <xf numFmtId="0" fontId="0" fillId="0" borderId="0"/>
    <xf numFmtId="166" fontId="2" fillId="0" borderId="0" applyFont="0" applyFill="0" applyBorder="0" applyAlignment="0" applyProtection="0"/>
    <xf numFmtId="0" fontId="3" fillId="0" borderId="0" applyNumberFormat="0" applyFill="0" applyBorder="0" applyAlignment="0" applyProtection="0"/>
    <xf numFmtId="0" fontId="18" fillId="0" borderId="0" applyNumberForma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1" fillId="0" borderId="0"/>
    <xf numFmtId="0" fontId="28" fillId="0" borderId="0" applyNumberFormat="0" applyFill="0" applyBorder="0" applyAlignment="0" applyProtection="0"/>
    <xf numFmtId="164" fontId="1" fillId="0" borderId="0" applyFont="0" applyFill="0" applyBorder="0" applyAlignment="0" applyProtection="0"/>
  </cellStyleXfs>
  <cellXfs count="303">
    <xf numFmtId="0" fontId="0" fillId="0" borderId="0" xfId="0"/>
    <xf numFmtId="0" fontId="0" fillId="0" borderId="0" xfId="0" applyAlignment="1" applyProtection="1">
      <alignment horizontal="center" vertical="center"/>
      <protection locked="0"/>
    </xf>
    <xf numFmtId="0" fontId="7" fillId="0" borderId="0" xfId="0" applyFont="1" applyAlignment="1" applyProtection="1">
      <alignment vertical="center"/>
      <protection locked="0"/>
    </xf>
    <xf numFmtId="0" fontId="9" fillId="2" borderId="5" xfId="0" applyFont="1" applyFill="1" applyBorder="1" applyAlignment="1">
      <alignment horizontal="center" vertical="center" wrapText="1" readingOrder="1"/>
    </xf>
    <xf numFmtId="0" fontId="0" fillId="0" borderId="0" xfId="0" applyAlignment="1">
      <alignment horizontal="center" vertical="center"/>
    </xf>
    <xf numFmtId="0" fontId="7" fillId="0" borderId="0" xfId="0" applyFont="1" applyAlignment="1">
      <alignment vertical="center"/>
    </xf>
    <xf numFmtId="0" fontId="12" fillId="3" borderId="11" xfId="0" applyFont="1" applyFill="1" applyBorder="1" applyAlignment="1">
      <alignment vertical="center"/>
    </xf>
    <xf numFmtId="0" fontId="15" fillId="0" borderId="0" xfId="0" applyFont="1" applyAlignment="1" applyProtection="1">
      <alignment horizontal="center" vertical="center"/>
      <protection locked="0"/>
    </xf>
    <xf numFmtId="0" fontId="15" fillId="0" borderId="0" xfId="0" applyFont="1" applyAlignment="1">
      <alignment vertical="center"/>
    </xf>
    <xf numFmtId="0" fontId="16" fillId="2" borderId="5" xfId="0" applyFont="1" applyFill="1" applyBorder="1" applyAlignment="1">
      <alignment horizontal="center" vertical="center" wrapText="1" readingOrder="1"/>
    </xf>
    <xf numFmtId="167" fontId="0" fillId="0" borderId="0" xfId="0" applyNumberFormat="1" applyAlignment="1">
      <alignment horizontal="center" vertical="center"/>
    </xf>
    <xf numFmtId="167" fontId="8" fillId="0" borderId="6" xfId="0" applyNumberFormat="1" applyFont="1" applyBorder="1" applyAlignment="1">
      <alignment horizontal="center" vertical="center"/>
    </xf>
    <xf numFmtId="167" fontId="10" fillId="0" borderId="8" xfId="0" applyNumberFormat="1" applyFont="1" applyBorder="1" applyAlignment="1">
      <alignment horizontal="center" vertical="center"/>
    </xf>
    <xf numFmtId="167" fontId="13" fillId="2" borderId="5" xfId="0" applyNumberFormat="1" applyFont="1" applyFill="1" applyBorder="1" applyAlignment="1">
      <alignment horizontal="center" vertical="center"/>
    </xf>
    <xf numFmtId="167" fontId="10" fillId="0" borderId="7" xfId="0" applyNumberFormat="1" applyFont="1" applyBorder="1" applyAlignment="1">
      <alignment horizontal="center" vertical="center"/>
    </xf>
    <xf numFmtId="167" fontId="13" fillId="2" borderId="7" xfId="0" applyNumberFormat="1" applyFont="1" applyFill="1" applyBorder="1" applyAlignment="1">
      <alignment horizontal="center" vertical="center"/>
    </xf>
    <xf numFmtId="167" fontId="9" fillId="2" borderId="5" xfId="0" applyNumberFormat="1" applyFont="1" applyFill="1" applyBorder="1" applyAlignment="1">
      <alignment horizontal="center" vertical="center" wrapText="1" readingOrder="1"/>
    </xf>
    <xf numFmtId="167" fontId="12" fillId="3" borderId="10" xfId="0" applyNumberFormat="1" applyFont="1" applyFill="1" applyBorder="1" applyAlignment="1">
      <alignment vertical="center"/>
    </xf>
    <xf numFmtId="167" fontId="0" fillId="0" borderId="0" xfId="0" applyNumberFormat="1" applyAlignment="1" applyProtection="1">
      <alignment horizontal="center" vertical="center"/>
      <protection locked="0"/>
    </xf>
    <xf numFmtId="0" fontId="17" fillId="0" borderId="0" xfId="0" applyFont="1" applyAlignment="1">
      <alignment horizontal="center" vertical="center"/>
    </xf>
    <xf numFmtId="0" fontId="17" fillId="0" borderId="7" xfId="0" applyFont="1" applyBorder="1" applyAlignment="1">
      <alignment horizontal="center" vertical="center"/>
    </xf>
    <xf numFmtId="0" fontId="8" fillId="4" borderId="15"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17" fillId="0" borderId="18" xfId="0" applyFont="1" applyBorder="1" applyAlignment="1">
      <alignment horizontal="center" vertical="center"/>
    </xf>
    <xf numFmtId="0" fontId="19" fillId="0" borderId="6" xfId="0" applyFont="1" applyBorder="1" applyAlignment="1">
      <alignment horizontal="center" vertical="center" wrapText="1" readingOrder="1"/>
    </xf>
    <xf numFmtId="168" fontId="12" fillId="0" borderId="7" xfId="0" applyNumberFormat="1" applyFont="1" applyBorder="1" applyAlignment="1">
      <alignment horizontal="center" vertical="center"/>
    </xf>
    <xf numFmtId="168" fontId="9" fillId="2" borderId="5" xfId="0" applyNumberFormat="1" applyFont="1" applyFill="1" applyBorder="1" applyAlignment="1">
      <alignment horizontal="center" vertical="center" wrapText="1" readingOrder="1"/>
    </xf>
    <xf numFmtId="168" fontId="12" fillId="0" borderId="7" xfId="1" applyNumberFormat="1" applyFont="1" applyFill="1" applyBorder="1" applyAlignment="1" applyProtection="1">
      <alignment horizontal="center" vertical="center"/>
    </xf>
    <xf numFmtId="2" fontId="12" fillId="0" borderId="7" xfId="0" applyNumberFormat="1" applyFont="1" applyBorder="1" applyAlignment="1">
      <alignment horizontal="center" vertical="center"/>
    </xf>
    <xf numFmtId="2" fontId="16" fillId="2" borderId="5" xfId="0" applyNumberFormat="1" applyFont="1" applyFill="1" applyBorder="1" applyAlignment="1">
      <alignment horizontal="center" vertical="center" wrapText="1" readingOrder="1"/>
    </xf>
    <xf numFmtId="2" fontId="9" fillId="2" borderId="5" xfId="0" applyNumberFormat="1" applyFont="1" applyFill="1" applyBorder="1" applyAlignment="1">
      <alignment horizontal="center" vertical="center" wrapText="1" readingOrder="1"/>
    </xf>
    <xf numFmtId="167" fontId="9" fillId="2" borderId="24" xfId="0" applyNumberFormat="1" applyFont="1" applyFill="1" applyBorder="1" applyAlignment="1">
      <alignment horizontal="center" vertical="center" wrapText="1" readingOrder="1"/>
    </xf>
    <xf numFmtId="0" fontId="16" fillId="2" borderId="1" xfId="0" applyFont="1" applyFill="1" applyBorder="1" applyAlignment="1">
      <alignment horizontal="center" vertical="center" wrapText="1" readingOrder="1"/>
    </xf>
    <xf numFmtId="0" fontId="9" fillId="2" borderId="25" xfId="0" applyFont="1" applyFill="1" applyBorder="1" applyAlignment="1">
      <alignment horizontal="center" vertical="center" wrapText="1" readingOrder="1"/>
    </xf>
    <xf numFmtId="167" fontId="10" fillId="0" borderId="23" xfId="0" applyNumberFormat="1" applyFont="1" applyBorder="1" applyAlignment="1">
      <alignment horizontal="center" vertical="center"/>
    </xf>
    <xf numFmtId="0" fontId="19" fillId="0" borderId="7" xfId="0" applyFont="1" applyBorder="1" applyAlignment="1">
      <alignment vertical="center" wrapText="1"/>
    </xf>
    <xf numFmtId="0" fontId="24" fillId="0" borderId="7" xfId="0" applyFont="1" applyBorder="1" applyAlignment="1">
      <alignment vertical="center" wrapText="1"/>
    </xf>
    <xf numFmtId="0" fontId="8" fillId="0" borderId="7" xfId="0" applyFont="1" applyBorder="1" applyAlignment="1">
      <alignment vertical="center" wrapText="1"/>
    </xf>
    <xf numFmtId="0" fontId="13" fillId="0" borderId="7" xfId="0" applyFont="1" applyBorder="1" applyAlignment="1">
      <alignment vertical="center" wrapText="1"/>
    </xf>
    <xf numFmtId="0" fontId="20" fillId="0" borderId="26" xfId="0" applyFont="1" applyBorder="1" applyAlignment="1">
      <alignment horizontal="center" vertical="center" wrapText="1"/>
    </xf>
    <xf numFmtId="2" fontId="10" fillId="0" borderId="7" xfId="0" applyNumberFormat="1" applyFont="1" applyBorder="1" applyAlignment="1">
      <alignment horizontal="center" vertical="center"/>
    </xf>
    <xf numFmtId="167" fontId="9" fillId="2" borderId="23" xfId="0" applyNumberFormat="1" applyFont="1" applyFill="1" applyBorder="1" applyAlignment="1">
      <alignment horizontal="center" vertical="center" wrapText="1" readingOrder="1"/>
    </xf>
    <xf numFmtId="167" fontId="10" fillId="0" borderId="27" xfId="0" applyNumberFormat="1" applyFont="1" applyBorder="1" applyAlignment="1">
      <alignment horizontal="center" vertical="center"/>
    </xf>
    <xf numFmtId="2" fontId="12" fillId="0" borderId="30" xfId="0" applyNumberFormat="1" applyFont="1" applyBorder="1" applyAlignment="1">
      <alignment horizontal="center" vertical="center"/>
    </xf>
    <xf numFmtId="168" fontId="12" fillId="0" borderId="30" xfId="1" applyNumberFormat="1" applyFont="1" applyFill="1" applyBorder="1" applyAlignment="1" applyProtection="1">
      <alignment horizontal="center" vertical="center"/>
    </xf>
    <xf numFmtId="168" fontId="12" fillId="0" borderId="6" xfId="0" applyNumberFormat="1" applyFont="1" applyBorder="1" applyAlignment="1">
      <alignment horizontal="center" vertical="center"/>
    </xf>
    <xf numFmtId="0" fontId="25" fillId="0" borderId="8" xfId="0" applyFont="1" applyBorder="1" applyAlignment="1">
      <alignment horizontal="center" vertical="center" wrapText="1"/>
    </xf>
    <xf numFmtId="0" fontId="26" fillId="2" borderId="5" xfId="0" applyFont="1" applyFill="1" applyBorder="1" applyAlignment="1">
      <alignment horizontal="center" vertical="center" wrapText="1" readingOrder="1"/>
    </xf>
    <xf numFmtId="0" fontId="25" fillId="0" borderId="7" xfId="0" applyFont="1" applyBorder="1" applyAlignment="1">
      <alignment horizontal="center" vertical="center" wrapText="1"/>
    </xf>
    <xf numFmtId="0" fontId="25" fillId="0" borderId="6" xfId="0" applyFont="1" applyBorder="1" applyAlignment="1">
      <alignment horizontal="center" vertical="center" wrapText="1"/>
    </xf>
    <xf numFmtId="0" fontId="26" fillId="2" borderId="23" xfId="0" applyFont="1" applyFill="1" applyBorder="1" applyAlignment="1">
      <alignment horizontal="center" vertical="center" wrapText="1" readingOrder="1"/>
    </xf>
    <xf numFmtId="0" fontId="26" fillId="2" borderId="1" xfId="0" applyFont="1" applyFill="1" applyBorder="1" applyAlignment="1">
      <alignment horizontal="center" vertical="center" wrapText="1" readingOrder="1"/>
    </xf>
    <xf numFmtId="0" fontId="25" fillId="0" borderId="30" xfId="0" applyFont="1" applyBorder="1" applyAlignment="1">
      <alignment horizontal="center" vertical="center" wrapText="1"/>
    </xf>
    <xf numFmtId="167" fontId="10" fillId="5" borderId="23" xfId="0" applyNumberFormat="1" applyFont="1" applyFill="1" applyBorder="1" applyAlignment="1">
      <alignment horizontal="center" vertical="center"/>
    </xf>
    <xf numFmtId="167" fontId="10" fillId="5" borderId="8" xfId="0" applyNumberFormat="1" applyFont="1" applyFill="1" applyBorder="1" applyAlignment="1">
      <alignment horizontal="center" vertical="center"/>
    </xf>
    <xf numFmtId="167" fontId="10" fillId="5" borderId="7" xfId="0" applyNumberFormat="1" applyFont="1" applyFill="1" applyBorder="1" applyAlignment="1">
      <alignment horizontal="center" vertical="center"/>
    </xf>
    <xf numFmtId="167" fontId="10" fillId="5" borderId="27" xfId="0" applyNumberFormat="1" applyFont="1" applyFill="1" applyBorder="1" applyAlignment="1">
      <alignment horizontal="center" vertical="center"/>
    </xf>
    <xf numFmtId="2" fontId="10" fillId="5" borderId="7" xfId="0" applyNumberFormat="1" applyFont="1" applyFill="1" applyBorder="1" applyAlignment="1">
      <alignment horizontal="center" vertical="center"/>
    </xf>
    <xf numFmtId="167" fontId="10" fillId="0" borderId="6" xfId="0" applyNumberFormat="1" applyFont="1" applyBorder="1" applyAlignment="1">
      <alignment horizontal="center" vertical="center"/>
    </xf>
    <xf numFmtId="168" fontId="12" fillId="0" borderId="6" xfId="1" applyNumberFormat="1" applyFont="1" applyFill="1" applyBorder="1" applyAlignment="1" applyProtection="1">
      <alignment horizontal="center" vertical="center"/>
    </xf>
    <xf numFmtId="167" fontId="10" fillId="0" borderId="34" xfId="0" applyNumberFormat="1" applyFont="1" applyBorder="1" applyAlignment="1">
      <alignment horizontal="center" vertical="center"/>
    </xf>
    <xf numFmtId="0" fontId="25" fillId="0" borderId="35" xfId="0" applyFont="1" applyBorder="1" applyAlignment="1">
      <alignment horizontal="center" vertical="center" wrapText="1"/>
    </xf>
    <xf numFmtId="2" fontId="12" fillId="0" borderId="8" xfId="0" applyNumberFormat="1" applyFont="1" applyBorder="1" applyAlignment="1">
      <alignment horizontal="center" vertical="center"/>
    </xf>
    <xf numFmtId="168" fontId="12" fillId="0" borderId="35" xfId="1" applyNumberFormat="1" applyFont="1" applyFill="1" applyBorder="1" applyAlignment="1" applyProtection="1">
      <alignment horizontal="center" vertical="center"/>
    </xf>
    <xf numFmtId="168" fontId="12" fillId="0" borderId="8" xfId="0" applyNumberFormat="1" applyFont="1" applyBorder="1" applyAlignment="1">
      <alignment horizontal="center" vertical="center"/>
    </xf>
    <xf numFmtId="167" fontId="9" fillId="2" borderId="10" xfId="0" applyNumberFormat="1" applyFont="1" applyFill="1" applyBorder="1" applyAlignment="1">
      <alignment horizontal="center" vertical="center" wrapText="1" readingOrder="1"/>
    </xf>
    <xf numFmtId="0" fontId="26" fillId="6" borderId="11" xfId="0" applyFont="1" applyFill="1" applyBorder="1" applyAlignment="1">
      <alignment horizontal="center" vertical="center" wrapText="1" readingOrder="1"/>
    </xf>
    <xf numFmtId="0" fontId="16" fillId="6" borderId="11" xfId="0" applyFont="1" applyFill="1" applyBorder="1" applyAlignment="1">
      <alignment horizontal="center" vertical="center" wrapText="1" readingOrder="1"/>
    </xf>
    <xf numFmtId="168" fontId="12" fillId="6" borderId="39" xfId="0" applyNumberFormat="1" applyFont="1" applyFill="1" applyBorder="1" applyAlignment="1">
      <alignment horizontal="center" vertical="center"/>
    </xf>
    <xf numFmtId="2" fontId="10" fillId="0" borderId="6" xfId="0" applyNumberFormat="1" applyFont="1" applyBorder="1" applyAlignment="1">
      <alignment horizontal="center" vertical="center"/>
    </xf>
    <xf numFmtId="168" fontId="12" fillId="0" borderId="8" xfId="1" applyNumberFormat="1" applyFont="1" applyFill="1" applyBorder="1" applyAlignment="1" applyProtection="1">
      <alignment horizontal="center" vertical="center"/>
    </xf>
    <xf numFmtId="167" fontId="9" fillId="6" borderId="10" xfId="0" applyNumberFormat="1" applyFont="1" applyFill="1" applyBorder="1" applyAlignment="1">
      <alignment horizontal="center" vertical="center" wrapText="1" readingOrder="1"/>
    </xf>
    <xf numFmtId="167" fontId="10" fillId="0" borderId="0" xfId="0" applyNumberFormat="1" applyFont="1" applyAlignment="1">
      <alignment horizontal="center" vertical="center"/>
    </xf>
    <xf numFmtId="167" fontId="10" fillId="0" borderId="35" xfId="0" applyNumberFormat="1" applyFont="1" applyBorder="1" applyAlignment="1">
      <alignment horizontal="center" vertical="center"/>
    </xf>
    <xf numFmtId="167" fontId="13" fillId="6" borderId="10" xfId="0" applyNumberFormat="1" applyFont="1" applyFill="1" applyBorder="1" applyAlignment="1">
      <alignment horizontal="center" vertical="center"/>
    </xf>
    <xf numFmtId="169" fontId="12" fillId="3" borderId="11" xfId="1" applyNumberFormat="1" applyFont="1" applyFill="1" applyBorder="1" applyAlignment="1" applyProtection="1">
      <alignment vertical="center"/>
    </xf>
    <xf numFmtId="167" fontId="13" fillId="2" borderId="10" xfId="0" applyNumberFormat="1" applyFont="1" applyFill="1" applyBorder="1" applyAlignment="1">
      <alignment horizontal="center" vertical="center"/>
    </xf>
    <xf numFmtId="167" fontId="10" fillId="7" borderId="8" xfId="0" applyNumberFormat="1" applyFont="1" applyFill="1" applyBorder="1" applyAlignment="1">
      <alignment horizontal="center" vertical="center"/>
    </xf>
    <xf numFmtId="0" fontId="8" fillId="0" borderId="0" xfId="0" applyFont="1" applyAlignment="1">
      <alignment horizontal="center" vertical="center"/>
    </xf>
    <xf numFmtId="0" fontId="27" fillId="0" borderId="7" xfId="3" applyNumberFormat="1" applyFont="1" applyFill="1" applyBorder="1" applyAlignment="1">
      <alignment horizontal="center" vertical="center"/>
    </xf>
    <xf numFmtId="0" fontId="8" fillId="0" borderId="16" xfId="0" applyFont="1" applyBorder="1" applyAlignment="1">
      <alignment vertical="center" wrapText="1"/>
    </xf>
    <xf numFmtId="0" fontId="19" fillId="0" borderId="16" xfId="0" applyFont="1" applyBorder="1" applyAlignment="1">
      <alignment vertical="center" wrapText="1"/>
    </xf>
    <xf numFmtId="0" fontId="13" fillId="0" borderId="21" xfId="0" applyFont="1" applyBorder="1" applyAlignment="1">
      <alignment vertical="center" wrapText="1"/>
    </xf>
    <xf numFmtId="0" fontId="24" fillId="0" borderId="21" xfId="0" applyFont="1" applyBorder="1" applyAlignment="1">
      <alignment vertical="center" wrapText="1"/>
    </xf>
    <xf numFmtId="167" fontId="9" fillId="2" borderId="2" xfId="0" applyNumberFormat="1" applyFont="1" applyFill="1" applyBorder="1" applyAlignment="1">
      <alignment horizontal="center" vertical="center" wrapText="1" readingOrder="1"/>
    </xf>
    <xf numFmtId="168" fontId="9" fillId="2" borderId="3" xfId="0" applyNumberFormat="1" applyFont="1" applyFill="1" applyBorder="1" applyAlignment="1">
      <alignment horizontal="center" vertical="center" wrapText="1" readingOrder="1"/>
    </xf>
    <xf numFmtId="0" fontId="26" fillId="6" borderId="36" xfId="0" applyFont="1" applyFill="1" applyBorder="1" applyAlignment="1">
      <alignment vertical="center" wrapText="1" readingOrder="1"/>
    </xf>
    <xf numFmtId="0" fontId="26" fillId="6" borderId="11" xfId="0" applyFont="1" applyFill="1" applyBorder="1" applyAlignment="1">
      <alignment vertical="center" wrapText="1" readingOrder="1"/>
    </xf>
    <xf numFmtId="0" fontId="26" fillId="6" borderId="12" xfId="0" applyFont="1" applyFill="1" applyBorder="1" applyAlignment="1">
      <alignment vertical="center" wrapText="1" readingOrder="1"/>
    </xf>
    <xf numFmtId="0" fontId="17" fillId="9" borderId="18" xfId="0" applyFont="1" applyFill="1" applyBorder="1" applyAlignment="1">
      <alignment horizontal="center" vertical="center"/>
    </xf>
    <xf numFmtId="167" fontId="13" fillId="0" borderId="5" xfId="0" applyNumberFormat="1" applyFont="1" applyBorder="1" applyAlignment="1">
      <alignment horizontal="center" vertical="center"/>
    </xf>
    <xf numFmtId="167" fontId="13" fillId="0" borderId="7" xfId="0" applyNumberFormat="1" applyFont="1" applyBorder="1" applyAlignment="1">
      <alignment horizontal="center" vertical="center"/>
    </xf>
    <xf numFmtId="167" fontId="9" fillId="0" borderId="5" xfId="0" applyNumberFormat="1" applyFont="1" applyBorder="1" applyAlignment="1">
      <alignment horizontal="center" vertical="center" wrapText="1" readingOrder="1"/>
    </xf>
    <xf numFmtId="167" fontId="9" fillId="0" borderId="23" xfId="0" applyNumberFormat="1" applyFont="1" applyBorder="1" applyAlignment="1">
      <alignment horizontal="center" vertical="center" wrapText="1" readingOrder="1"/>
    </xf>
    <xf numFmtId="167" fontId="9" fillId="0" borderId="24" xfId="0" applyNumberFormat="1" applyFont="1" applyBorder="1" applyAlignment="1">
      <alignment horizontal="center" vertical="center" wrapText="1" readingOrder="1"/>
    </xf>
    <xf numFmtId="0" fontId="17" fillId="10" borderId="18" xfId="0" applyFont="1" applyFill="1" applyBorder="1" applyAlignment="1">
      <alignment horizontal="center" vertical="center"/>
    </xf>
    <xf numFmtId="9" fontId="17" fillId="0" borderId="0" xfId="5" applyFont="1" applyAlignment="1">
      <alignment horizontal="center" vertical="center"/>
    </xf>
    <xf numFmtId="0" fontId="17" fillId="10" borderId="49" xfId="0" applyFont="1" applyFill="1" applyBorder="1" applyAlignment="1">
      <alignment horizontal="center" vertical="center"/>
    </xf>
    <xf numFmtId="169" fontId="17" fillId="0" borderId="53" xfId="0" applyNumberFormat="1" applyFont="1" applyBorder="1" applyAlignment="1">
      <alignment horizontal="center" vertical="center"/>
    </xf>
    <xf numFmtId="0" fontId="0" fillId="0" borderId="0" xfId="0" applyAlignment="1" applyProtection="1">
      <alignment horizontal="right" vertical="center"/>
      <protection locked="0"/>
    </xf>
    <xf numFmtId="167" fontId="29" fillId="0" borderId="0" xfId="0" applyNumberFormat="1" applyFont="1" applyAlignment="1" applyProtection="1">
      <alignment horizontal="center" vertical="center"/>
      <protection locked="0"/>
    </xf>
    <xf numFmtId="0" fontId="8" fillId="4" borderId="17" xfId="0" applyFont="1" applyFill="1" applyBorder="1" applyAlignment="1">
      <alignment horizontal="center" vertical="center" wrapText="1"/>
    </xf>
    <xf numFmtId="0" fontId="8" fillId="4" borderId="8" xfId="0" applyFont="1" applyFill="1" applyBorder="1" applyAlignment="1">
      <alignment horizontal="center" vertical="center" wrapText="1"/>
    </xf>
    <xf numFmtId="170" fontId="10" fillId="0" borderId="19" xfId="4" applyNumberFormat="1" applyFont="1" applyFill="1" applyBorder="1" applyAlignment="1">
      <alignment horizontal="left" vertical="center"/>
    </xf>
    <xf numFmtId="9" fontId="10" fillId="0" borderId="0" xfId="5" applyFont="1" applyAlignment="1">
      <alignment horizontal="center" vertical="center"/>
    </xf>
    <xf numFmtId="0" fontId="10" fillId="0" borderId="7" xfId="0" applyFont="1" applyBorder="1" applyAlignment="1">
      <alignment horizontal="center" vertical="center"/>
    </xf>
    <xf numFmtId="0" fontId="27" fillId="0" borderId="6" xfId="3" applyNumberFormat="1" applyFont="1" applyFill="1" applyBorder="1" applyAlignment="1">
      <alignment horizontal="center" vertical="center"/>
    </xf>
    <xf numFmtId="0" fontId="10" fillId="0" borderId="6" xfId="0" applyFont="1" applyBorder="1" applyAlignment="1">
      <alignment horizontal="center" vertical="center"/>
    </xf>
    <xf numFmtId="170" fontId="10" fillId="0" borderId="50" xfId="4" applyNumberFormat="1" applyFont="1" applyFill="1" applyBorder="1" applyAlignment="1">
      <alignment horizontal="left" vertical="center"/>
    </xf>
    <xf numFmtId="167" fontId="30" fillId="0" borderId="15" xfId="0" applyNumberFormat="1" applyFont="1" applyBorder="1" applyAlignment="1">
      <alignment horizontal="center" vertical="center"/>
    </xf>
    <xf numFmtId="0" fontId="19" fillId="0" borderId="16" xfId="0" applyFont="1" applyBorder="1" applyAlignment="1">
      <alignment horizontal="center" vertical="center" wrapText="1" readingOrder="1"/>
    </xf>
    <xf numFmtId="167" fontId="32" fillId="0" borderId="18" xfId="0" applyNumberFormat="1" applyFont="1" applyBorder="1" applyAlignment="1">
      <alignment horizontal="center" vertical="center"/>
    </xf>
    <xf numFmtId="167" fontId="31" fillId="0" borderId="18" xfId="0" applyNumberFormat="1" applyFont="1" applyBorder="1" applyAlignment="1">
      <alignment horizontal="center" vertical="center"/>
    </xf>
    <xf numFmtId="0" fontId="35" fillId="0" borderId="7" xfId="0" applyFont="1" applyBorder="1" applyAlignment="1">
      <alignment horizontal="center" vertical="center" wrapText="1"/>
    </xf>
    <xf numFmtId="2" fontId="31" fillId="0" borderId="18" xfId="0" applyNumberFormat="1" applyFont="1" applyBorder="1" applyAlignment="1">
      <alignment horizontal="center" vertical="center"/>
    </xf>
    <xf numFmtId="167" fontId="39" fillId="0" borderId="18" xfId="0" applyNumberFormat="1" applyFont="1" applyBorder="1" applyAlignment="1">
      <alignment horizontal="center" vertical="center" wrapText="1" readingOrder="1"/>
    </xf>
    <xf numFmtId="2" fontId="31" fillId="0" borderId="18" xfId="0" applyNumberFormat="1" applyFont="1" applyBorder="1" applyAlignment="1" applyProtection="1">
      <alignment horizontal="center" vertical="center"/>
      <protection locked="0"/>
    </xf>
    <xf numFmtId="167" fontId="31" fillId="0" borderId="18" xfId="0" applyNumberFormat="1" applyFont="1" applyBorder="1" applyAlignment="1" applyProtection="1">
      <alignment horizontal="center" vertical="center"/>
      <protection locked="0"/>
    </xf>
    <xf numFmtId="167" fontId="31" fillId="0" borderId="20" xfId="0" applyNumberFormat="1" applyFont="1" applyBorder="1" applyAlignment="1" applyProtection="1">
      <alignment horizontal="center" vertical="center"/>
      <protection locked="0"/>
    </xf>
    <xf numFmtId="0" fontId="35" fillId="0" borderId="21" xfId="0" applyFont="1" applyBorder="1" applyAlignment="1">
      <alignment horizontal="center" vertical="center" wrapText="1"/>
    </xf>
    <xf numFmtId="0" fontId="8" fillId="0" borderId="16" xfId="0" applyFont="1" applyBorder="1" applyAlignment="1">
      <alignment horizontal="center" vertical="center" wrapText="1"/>
    </xf>
    <xf numFmtId="0" fontId="35" fillId="2" borderId="7" xfId="0" applyFont="1" applyFill="1" applyBorder="1" applyAlignment="1">
      <alignment horizontal="center" vertical="center" wrapText="1" readingOrder="1"/>
    </xf>
    <xf numFmtId="0" fontId="34" fillId="11" borderId="7" xfId="0" applyFont="1" applyFill="1" applyBorder="1" applyAlignment="1">
      <alignment horizontal="center" vertical="center" wrapText="1" readingOrder="1"/>
    </xf>
    <xf numFmtId="0" fontId="35" fillId="2" borderId="2" xfId="0" applyFont="1" applyFill="1" applyBorder="1" applyAlignment="1">
      <alignment horizontal="center" vertical="center" wrapText="1" readingOrder="1"/>
    </xf>
    <xf numFmtId="0" fontId="0" fillId="0" borderId="7" xfId="0" applyBorder="1"/>
    <xf numFmtId="0" fontId="0" fillId="0" borderId="7"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xf>
    <xf numFmtId="0" fontId="0" fillId="0" borderId="8" xfId="0" applyBorder="1"/>
    <xf numFmtId="0" fontId="35" fillId="2" borderId="5" xfId="0" applyFont="1" applyFill="1" applyBorder="1" applyAlignment="1">
      <alignment horizontal="center" vertical="center" wrapText="1" readingOrder="1"/>
    </xf>
    <xf numFmtId="0" fontId="35" fillId="2" borderId="3" xfId="0" applyFont="1" applyFill="1" applyBorder="1" applyAlignment="1">
      <alignment horizontal="center" vertical="center" wrapText="1" readingOrder="1"/>
    </xf>
    <xf numFmtId="0" fontId="0" fillId="12" borderId="7" xfId="0" applyFill="1" applyBorder="1"/>
    <xf numFmtId="0" fontId="0" fillId="12" borderId="7" xfId="0" applyFill="1" applyBorder="1" applyAlignment="1">
      <alignment horizontal="center" vertical="center"/>
    </xf>
    <xf numFmtId="0" fontId="17" fillId="0" borderId="51" xfId="0" applyFont="1" applyBorder="1" applyAlignment="1">
      <alignment horizontal="center" vertical="center"/>
    </xf>
    <xf numFmtId="0" fontId="17" fillId="0" borderId="52" xfId="0" applyFont="1" applyBorder="1" applyAlignment="1">
      <alignment horizontal="center" vertical="center"/>
    </xf>
    <xf numFmtId="0" fontId="5" fillId="0" borderId="0" xfId="0" applyFont="1" applyAlignment="1">
      <alignment horizontal="right" vertical="top"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17" fillId="8" borderId="2" xfId="0" applyFont="1" applyFill="1" applyBorder="1" applyAlignment="1">
      <alignment horizontal="center" vertical="center"/>
    </xf>
    <xf numFmtId="0" fontId="17" fillId="8" borderId="5" xfId="0" applyFont="1" applyFill="1" applyBorder="1" applyAlignment="1">
      <alignment horizontal="center" vertical="center"/>
    </xf>
    <xf numFmtId="0" fontId="17" fillId="8" borderId="3" xfId="0" applyFont="1" applyFill="1" applyBorder="1" applyAlignment="1">
      <alignment horizontal="center" vertical="center"/>
    </xf>
    <xf numFmtId="0" fontId="21" fillId="0" borderId="7" xfId="2" applyFont="1" applyFill="1" applyBorder="1" applyAlignment="1" applyProtection="1">
      <alignment horizontal="left" vertical="center" wrapText="1"/>
    </xf>
    <xf numFmtId="0" fontId="21" fillId="0" borderId="7" xfId="2" applyFont="1" applyFill="1" applyBorder="1" applyAlignment="1" applyProtection="1">
      <alignment horizontal="right" vertical="center" wrapText="1" readingOrder="2"/>
    </xf>
    <xf numFmtId="0" fontId="6" fillId="2" borderId="36" xfId="2" applyFont="1" applyFill="1" applyBorder="1" applyAlignment="1" applyProtection="1">
      <alignment horizontal="center" vertical="center" wrapText="1" readingOrder="1"/>
    </xf>
    <xf numFmtId="0" fontId="6" fillId="2" borderId="11" xfId="2" applyFont="1" applyFill="1" applyBorder="1" applyAlignment="1" applyProtection="1">
      <alignment horizontal="center" vertical="center" wrapText="1" readingOrder="1"/>
    </xf>
    <xf numFmtId="0" fontId="6" fillId="2" borderId="37" xfId="2" applyFont="1" applyFill="1" applyBorder="1" applyAlignment="1" applyProtection="1">
      <alignment horizontal="center" vertical="center" wrapText="1" readingOrder="1"/>
    </xf>
    <xf numFmtId="0" fontId="6" fillId="2" borderId="38" xfId="2" applyFont="1" applyFill="1" applyBorder="1" applyAlignment="1" applyProtection="1">
      <alignment horizontal="center" vertical="center" wrapText="1" readingOrder="1"/>
    </xf>
    <xf numFmtId="0" fontId="21" fillId="0" borderId="9" xfId="2" applyFont="1" applyFill="1" applyBorder="1" applyAlignment="1" applyProtection="1">
      <alignment horizontal="left" vertical="center" wrapText="1"/>
    </xf>
    <xf numFmtId="0" fontId="21" fillId="0" borderId="0" xfId="2" applyFont="1" applyFill="1" applyBorder="1" applyAlignment="1" applyProtection="1">
      <alignment horizontal="left" vertical="center" wrapText="1"/>
    </xf>
    <xf numFmtId="0" fontId="21" fillId="0" borderId="31" xfId="2" applyFont="1" applyFill="1" applyBorder="1" applyAlignment="1" applyProtection="1">
      <alignment horizontal="left" vertical="center" wrapText="1"/>
    </xf>
    <xf numFmtId="0" fontId="21" fillId="0" borderId="9" xfId="2" applyFont="1" applyFill="1" applyBorder="1" applyAlignment="1" applyProtection="1">
      <alignment horizontal="right" vertical="center" wrapText="1" readingOrder="2"/>
    </xf>
    <xf numFmtId="0" fontId="21" fillId="0" borderId="0" xfId="2" applyFont="1" applyFill="1" applyBorder="1" applyAlignment="1" applyProtection="1">
      <alignment horizontal="right" vertical="center" wrapText="1" readingOrder="2"/>
    </xf>
    <xf numFmtId="0" fontId="21" fillId="0" borderId="31" xfId="2" applyFont="1" applyFill="1" applyBorder="1" applyAlignment="1" applyProtection="1">
      <alignment horizontal="right" vertical="center" wrapText="1" readingOrder="2"/>
    </xf>
    <xf numFmtId="0" fontId="6" fillId="6" borderId="36" xfId="2" applyFont="1" applyFill="1" applyBorder="1" applyAlignment="1" applyProtection="1">
      <alignment horizontal="center" vertical="center" wrapText="1" readingOrder="1"/>
    </xf>
    <xf numFmtId="0" fontId="6" fillId="6" borderId="11" xfId="2" applyFont="1" applyFill="1" applyBorder="1" applyAlignment="1" applyProtection="1">
      <alignment horizontal="center" vertical="center" wrapText="1" readingOrder="1"/>
    </xf>
    <xf numFmtId="0" fontId="6" fillId="6" borderId="37" xfId="2" applyFont="1" applyFill="1" applyBorder="1" applyAlignment="1" applyProtection="1">
      <alignment horizontal="center" vertical="center" wrapText="1" readingOrder="1"/>
    </xf>
    <xf numFmtId="0" fontId="6" fillId="6" borderId="38" xfId="2" applyFont="1" applyFill="1" applyBorder="1" applyAlignment="1" applyProtection="1">
      <alignment horizontal="center" vertical="center" wrapText="1" readingOrder="1"/>
    </xf>
    <xf numFmtId="0" fontId="11" fillId="0" borderId="8" xfId="2" applyFont="1" applyFill="1" applyBorder="1" applyAlignment="1" applyProtection="1">
      <alignment horizontal="left" vertical="center" wrapText="1"/>
    </xf>
    <xf numFmtId="0" fontId="11" fillId="0" borderId="8" xfId="2" applyFont="1" applyFill="1" applyBorder="1" applyAlignment="1" applyProtection="1">
      <alignment horizontal="right" vertical="center" wrapText="1" readingOrder="2"/>
    </xf>
    <xf numFmtId="0" fontId="11" fillId="0" borderId="6" xfId="2" applyFont="1" applyFill="1" applyBorder="1" applyAlignment="1" applyProtection="1">
      <alignment horizontal="left" vertical="center" wrapText="1"/>
    </xf>
    <xf numFmtId="0" fontId="11" fillId="0" borderId="6" xfId="2" applyFont="1" applyFill="1" applyBorder="1" applyAlignment="1" applyProtection="1">
      <alignment horizontal="center" vertical="center" wrapText="1" readingOrder="2"/>
    </xf>
    <xf numFmtId="169" fontId="12" fillId="3" borderId="11" xfId="1" applyNumberFormat="1" applyFont="1" applyFill="1" applyBorder="1" applyAlignment="1" applyProtection="1">
      <alignment horizontal="center" vertical="center"/>
    </xf>
    <xf numFmtId="169" fontId="12" fillId="3" borderId="12" xfId="1" applyNumberFormat="1" applyFont="1" applyFill="1" applyBorder="1" applyAlignment="1" applyProtection="1">
      <alignment horizontal="center"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21" fillId="0" borderId="6" xfId="2" applyFont="1" applyFill="1" applyBorder="1" applyAlignment="1" applyProtection="1">
      <alignment horizontal="left" vertical="center" wrapText="1"/>
    </xf>
    <xf numFmtId="0" fontId="21" fillId="0" borderId="6" xfId="2" applyFont="1" applyFill="1" applyBorder="1" applyAlignment="1" applyProtection="1">
      <alignment horizontal="right" vertical="center" wrapText="1" readingOrder="2"/>
    </xf>
    <xf numFmtId="0" fontId="11" fillId="0" borderId="7" xfId="2" applyFont="1" applyFill="1" applyBorder="1" applyAlignment="1" applyProtection="1">
      <alignment horizontal="left" vertical="center" wrapText="1"/>
    </xf>
    <xf numFmtId="0" fontId="11" fillId="0" borderId="7" xfId="2" applyFont="1" applyFill="1" applyBorder="1" applyAlignment="1" applyProtection="1">
      <alignment horizontal="center" vertical="center" wrapText="1" readingOrder="2"/>
    </xf>
    <xf numFmtId="0" fontId="11" fillId="0" borderId="7" xfId="2" applyFont="1" applyFill="1" applyBorder="1" applyAlignment="1" applyProtection="1">
      <alignment horizontal="right" vertical="center" wrapText="1" readingOrder="2"/>
    </xf>
    <xf numFmtId="0" fontId="11" fillId="0" borderId="6" xfId="2" applyFont="1" applyFill="1" applyBorder="1" applyAlignment="1" applyProtection="1">
      <alignment horizontal="right" vertical="center" wrapText="1" readingOrder="2"/>
    </xf>
    <xf numFmtId="0" fontId="11" fillId="0" borderId="32" xfId="2" applyFont="1" applyFill="1" applyBorder="1" applyAlignment="1" applyProtection="1">
      <alignment horizontal="left" vertical="center" wrapText="1"/>
    </xf>
    <xf numFmtId="0" fontId="11" fillId="0" borderId="23" xfId="2" applyFont="1" applyFill="1" applyBorder="1" applyAlignment="1" applyProtection="1">
      <alignment horizontal="left" vertical="center" wrapText="1"/>
    </xf>
    <xf numFmtId="0" fontId="11" fillId="0" borderId="33" xfId="2" applyFont="1" applyFill="1" applyBorder="1" applyAlignment="1" applyProtection="1">
      <alignment horizontal="left" vertical="center" wrapText="1"/>
    </xf>
    <xf numFmtId="0" fontId="11" fillId="0" borderId="32" xfId="2" applyFont="1" applyFill="1" applyBorder="1" applyAlignment="1" applyProtection="1">
      <alignment horizontal="right" vertical="center" wrapText="1" readingOrder="2"/>
    </xf>
    <xf numFmtId="0" fontId="11" fillId="0" borderId="23" xfId="2" applyFont="1" applyFill="1" applyBorder="1" applyAlignment="1" applyProtection="1">
      <alignment horizontal="right" vertical="center" wrapText="1" readingOrder="2"/>
    </xf>
    <xf numFmtId="0" fontId="11" fillId="0" borderId="33" xfId="2" applyFont="1" applyFill="1" applyBorder="1" applyAlignment="1" applyProtection="1">
      <alignment horizontal="right" vertical="center" wrapText="1" readingOrder="2"/>
    </xf>
    <xf numFmtId="0" fontId="11" fillId="0" borderId="2" xfId="2" applyFont="1" applyFill="1" applyBorder="1" applyAlignment="1" applyProtection="1">
      <alignment horizontal="left" vertical="center" wrapText="1"/>
    </xf>
    <xf numFmtId="0" fontId="11" fillId="0" borderId="5" xfId="2" applyFont="1" applyFill="1" applyBorder="1" applyAlignment="1" applyProtection="1">
      <alignment horizontal="left" vertical="center" wrapText="1"/>
    </xf>
    <xf numFmtId="0" fontId="11" fillId="0" borderId="3" xfId="2" applyFont="1" applyFill="1" applyBorder="1" applyAlignment="1" applyProtection="1">
      <alignment horizontal="left" vertical="center" wrapText="1"/>
    </xf>
    <xf numFmtId="0" fontId="11" fillId="0" borderId="2" xfId="2" applyFont="1" applyFill="1" applyBorder="1" applyAlignment="1" applyProtection="1">
      <alignment horizontal="right" vertical="center" wrapText="1" readingOrder="2"/>
    </xf>
    <xf numFmtId="0" fontId="11" fillId="0" borderId="5" xfId="2" applyFont="1" applyFill="1" applyBorder="1" applyAlignment="1" applyProtection="1">
      <alignment horizontal="right" vertical="center" wrapText="1" readingOrder="2"/>
    </xf>
    <xf numFmtId="0" fontId="11" fillId="0" borderId="3" xfId="2" applyFont="1" applyFill="1" applyBorder="1" applyAlignment="1" applyProtection="1">
      <alignment horizontal="right" vertical="center" wrapText="1" readingOrder="2"/>
    </xf>
    <xf numFmtId="0" fontId="11" fillId="0" borderId="6" xfId="2" applyFont="1" applyFill="1" applyBorder="1" applyAlignment="1" applyProtection="1">
      <alignment vertical="center" wrapText="1" readingOrder="2"/>
    </xf>
    <xf numFmtId="0" fontId="14" fillId="6" borderId="36" xfId="2" applyFont="1" applyFill="1" applyBorder="1" applyAlignment="1" applyProtection="1">
      <alignment horizontal="center" vertical="center" wrapText="1" readingOrder="1"/>
    </xf>
    <xf numFmtId="0" fontId="14" fillId="6" borderId="11" xfId="2" applyFont="1" applyFill="1" applyBorder="1" applyAlignment="1" applyProtection="1">
      <alignment horizontal="center" vertical="center" wrapText="1" readingOrder="1"/>
    </xf>
    <xf numFmtId="0" fontId="14" fillId="6" borderId="37" xfId="2" applyFont="1" applyFill="1" applyBorder="1" applyAlignment="1" applyProtection="1">
      <alignment horizontal="center" vertical="center" wrapText="1" readingOrder="1"/>
    </xf>
    <xf numFmtId="0" fontId="11" fillId="0" borderId="4" xfId="2" applyFont="1" applyFill="1" applyBorder="1" applyAlignment="1" applyProtection="1">
      <alignment horizontal="left" vertical="center" wrapText="1"/>
    </xf>
    <xf numFmtId="0" fontId="11" fillId="0" borderId="1" xfId="2" applyFont="1" applyFill="1" applyBorder="1" applyAlignment="1" applyProtection="1">
      <alignment horizontal="left" vertical="center" wrapText="1"/>
    </xf>
    <xf numFmtId="0" fontId="11" fillId="0" borderId="22" xfId="2" applyFont="1" applyFill="1" applyBorder="1" applyAlignment="1" applyProtection="1">
      <alignment horizontal="left" vertical="center" wrapText="1"/>
    </xf>
    <xf numFmtId="0" fontId="11" fillId="0" borderId="4" xfId="2" applyFont="1" applyFill="1" applyBorder="1" applyAlignment="1" applyProtection="1">
      <alignment horizontal="right" vertical="center" wrapText="1" readingOrder="2"/>
    </xf>
    <xf numFmtId="0" fontId="11" fillId="0" borderId="1" xfId="2" applyFont="1" applyFill="1" applyBorder="1" applyAlignment="1" applyProtection="1">
      <alignment horizontal="right" vertical="center" wrapText="1" readingOrder="2"/>
    </xf>
    <xf numFmtId="0" fontId="11" fillId="0" borderId="22" xfId="2" applyFont="1" applyFill="1" applyBorder="1" applyAlignment="1" applyProtection="1">
      <alignment horizontal="right" vertical="center" wrapText="1" readingOrder="2"/>
    </xf>
    <xf numFmtId="0" fontId="14" fillId="6" borderId="38" xfId="2" applyFont="1" applyFill="1" applyBorder="1" applyAlignment="1" applyProtection="1">
      <alignment horizontal="center" vertical="center" wrapText="1" readingOrder="1"/>
    </xf>
    <xf numFmtId="0" fontId="14" fillId="6" borderId="40" xfId="0" applyFont="1" applyFill="1" applyBorder="1" applyAlignment="1">
      <alignment horizontal="center" vertical="center"/>
    </xf>
    <xf numFmtId="0" fontId="14" fillId="6" borderId="38" xfId="0" applyFont="1" applyFill="1" applyBorder="1" applyAlignment="1">
      <alignment horizontal="center" vertical="center"/>
    </xf>
    <xf numFmtId="0" fontId="13" fillId="2" borderId="7" xfId="2" applyFont="1" applyFill="1" applyBorder="1" applyAlignment="1" applyProtection="1">
      <alignment horizontal="center" vertical="center" wrapText="1" readingOrder="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169" fontId="5" fillId="0" borderId="21" xfId="0" applyNumberFormat="1" applyFont="1" applyBorder="1" applyAlignment="1">
      <alignment horizontal="center" vertical="center" wrapText="1"/>
    </xf>
    <xf numFmtId="0" fontId="5" fillId="0" borderId="21" xfId="0" applyFont="1" applyBorder="1" applyAlignment="1">
      <alignment horizontal="center" vertical="center" wrapText="1"/>
    </xf>
    <xf numFmtId="169" fontId="5" fillId="0" borderId="47" xfId="0" applyNumberFormat="1" applyFont="1" applyBorder="1" applyAlignment="1">
      <alignment horizontal="center" vertical="center" wrapText="1"/>
    </xf>
    <xf numFmtId="169" fontId="5" fillId="0" borderId="48" xfId="0" applyNumberFormat="1" applyFont="1" applyBorder="1" applyAlignment="1">
      <alignment horizontal="center" vertical="center" wrapText="1"/>
    </xf>
    <xf numFmtId="0" fontId="5" fillId="0" borderId="47"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4" fillId="0" borderId="0" xfId="0" applyFont="1" applyAlignment="1">
      <alignment horizontal="right" vertical="center" wrapText="1"/>
    </xf>
    <xf numFmtId="0" fontId="7" fillId="0" borderId="0" xfId="0" applyFont="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35" fillId="2" borderId="7" xfId="0" applyFont="1" applyFill="1" applyBorder="1" applyAlignment="1">
      <alignment horizontal="center" vertical="center" wrapText="1" readingOrder="1"/>
    </xf>
    <xf numFmtId="167" fontId="20" fillId="0" borderId="10" xfId="0" applyNumberFormat="1" applyFont="1" applyBorder="1" applyAlignment="1">
      <alignment horizontal="right" vertical="center"/>
    </xf>
    <xf numFmtId="167" fontId="20" fillId="0" borderId="11" xfId="0" applyNumberFormat="1" applyFont="1" applyBorder="1" applyAlignment="1">
      <alignment horizontal="right" vertical="center"/>
    </xf>
    <xf numFmtId="167" fontId="20" fillId="0" borderId="12" xfId="0" applyNumberFormat="1" applyFont="1" applyBorder="1" applyAlignment="1">
      <alignment horizontal="right" vertical="center"/>
    </xf>
    <xf numFmtId="167" fontId="8" fillId="0" borderId="55" xfId="0" applyNumberFormat="1" applyFont="1" applyBorder="1" applyAlignment="1">
      <alignment horizontal="right" vertical="center"/>
    </xf>
    <xf numFmtId="167" fontId="8" fillId="0" borderId="14" xfId="0" applyNumberFormat="1" applyFont="1" applyBorder="1" applyAlignment="1">
      <alignment horizontal="right" vertical="center"/>
    </xf>
    <xf numFmtId="167" fontId="8" fillId="0" borderId="56" xfId="0" applyNumberFormat="1" applyFont="1" applyBorder="1" applyAlignment="1">
      <alignment horizontal="right" vertical="center"/>
    </xf>
    <xf numFmtId="0" fontId="12" fillId="0" borderId="54" xfId="0" applyFont="1" applyBorder="1" applyAlignment="1">
      <alignment horizontal="center" vertical="center" wrapText="1"/>
    </xf>
    <xf numFmtId="0" fontId="12" fillId="0" borderId="0" xfId="0" applyFont="1" applyAlignment="1">
      <alignment horizontal="center" vertical="center" wrapText="1"/>
    </xf>
    <xf numFmtId="0" fontId="12" fillId="0" borderId="55" xfId="0" applyFont="1" applyBorder="1" applyAlignment="1">
      <alignment horizontal="center" vertical="center" wrapText="1"/>
    </xf>
    <xf numFmtId="0" fontId="12" fillId="0" borderId="14" xfId="0" applyFont="1" applyBorder="1" applyAlignment="1">
      <alignment horizontal="center" vertical="center" wrapText="1"/>
    </xf>
    <xf numFmtId="0" fontId="4" fillId="0" borderId="0" xfId="0" applyFont="1" applyAlignment="1">
      <alignment horizontal="center" vertical="center" wrapText="1"/>
    </xf>
    <xf numFmtId="0" fontId="36" fillId="0" borderId="7" xfId="0" applyFont="1" applyBorder="1" applyAlignment="1">
      <alignment horizontal="center"/>
    </xf>
    <xf numFmtId="0" fontId="36" fillId="0" borderId="2" xfId="0" applyFont="1" applyBorder="1" applyAlignment="1">
      <alignment horizontal="center"/>
    </xf>
    <xf numFmtId="0" fontId="36" fillId="0" borderId="6" xfId="0" applyFont="1" applyBorder="1" applyAlignment="1">
      <alignment horizontal="center"/>
    </xf>
    <xf numFmtId="0" fontId="36" fillId="0" borderId="4" xfId="0" applyFont="1" applyBorder="1" applyAlignment="1">
      <alignment horizontal="center"/>
    </xf>
    <xf numFmtId="0" fontId="35" fillId="2" borderId="2" xfId="0" applyFont="1" applyFill="1" applyBorder="1" applyAlignment="1">
      <alignment horizontal="center" vertical="center" wrapText="1" readingOrder="1"/>
    </xf>
    <xf numFmtId="167" fontId="8" fillId="0" borderId="10" xfId="0" applyNumberFormat="1" applyFont="1" applyBorder="1" applyAlignment="1">
      <alignment horizontal="left" vertical="center"/>
    </xf>
    <xf numFmtId="167" fontId="8" fillId="0" borderId="11" xfId="0" applyNumberFormat="1" applyFont="1" applyBorder="1" applyAlignment="1">
      <alignment horizontal="left" vertical="center"/>
    </xf>
    <xf numFmtId="0" fontId="33" fillId="11" borderId="7" xfId="2" applyFont="1" applyFill="1" applyBorder="1" applyAlignment="1" applyProtection="1">
      <alignment horizontal="center" vertical="center" wrapText="1" readingOrder="1"/>
    </xf>
    <xf numFmtId="167" fontId="20" fillId="0" borderId="10" xfId="0" applyNumberFormat="1" applyFont="1" applyBorder="1" applyAlignment="1">
      <alignment horizontal="center" vertical="center"/>
    </xf>
    <xf numFmtId="167" fontId="20" fillId="0" borderId="11" xfId="0" applyNumberFormat="1" applyFont="1" applyBorder="1" applyAlignment="1">
      <alignment horizontal="center" vertical="center"/>
    </xf>
    <xf numFmtId="0" fontId="36" fillId="0" borderId="21" xfId="0" applyFont="1" applyBorder="1" applyAlignment="1">
      <alignment horizontal="center"/>
    </xf>
    <xf numFmtId="0" fontId="36" fillId="0" borderId="47" xfId="0" applyFont="1" applyBorder="1" applyAlignment="1">
      <alignment horizontal="center"/>
    </xf>
    <xf numFmtId="0" fontId="36" fillId="0" borderId="8" xfId="0" applyFont="1" applyBorder="1" applyAlignment="1">
      <alignment horizontal="center" wrapText="1"/>
    </xf>
    <xf numFmtId="0" fontId="36" fillId="0" borderId="32" xfId="0" applyFont="1" applyBorder="1" applyAlignment="1">
      <alignment horizontal="center" wrapText="1"/>
    </xf>
    <xf numFmtId="0" fontId="36" fillId="0" borderId="7" xfId="0" applyFont="1" applyBorder="1" applyAlignment="1">
      <alignment horizontal="center" wrapText="1"/>
    </xf>
    <xf numFmtId="0" fontId="36" fillId="0" borderId="2" xfId="0" applyFont="1" applyBorder="1" applyAlignment="1">
      <alignment horizont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33" fillId="11" borderId="2" xfId="2" applyFont="1" applyFill="1" applyBorder="1" applyAlignment="1" applyProtection="1">
      <alignment horizontal="center" vertical="center" wrapText="1" readingOrder="1"/>
    </xf>
    <xf numFmtId="0" fontId="31" fillId="0" borderId="2" xfId="2" applyFont="1" applyFill="1" applyBorder="1" applyAlignment="1" applyProtection="1">
      <alignment horizontal="right" vertical="center" wrapText="1" readingOrder="2"/>
    </xf>
    <xf numFmtId="0" fontId="31" fillId="0" borderId="5" xfId="2" applyFont="1" applyFill="1" applyBorder="1" applyAlignment="1" applyProtection="1">
      <alignment horizontal="right" vertical="center" wrapText="1" readingOrder="2"/>
    </xf>
    <xf numFmtId="0" fontId="31" fillId="0" borderId="3" xfId="2" applyFont="1" applyFill="1" applyBorder="1" applyAlignment="1" applyProtection="1">
      <alignment horizontal="right" vertical="center" wrapText="1" readingOrder="2"/>
    </xf>
    <xf numFmtId="0" fontId="31" fillId="0" borderId="7" xfId="2" applyFont="1" applyFill="1" applyBorder="1" applyAlignment="1" applyProtection="1">
      <alignment horizontal="right" vertical="center" wrapText="1" readingOrder="2"/>
    </xf>
    <xf numFmtId="0" fontId="31" fillId="0" borderId="2" xfId="2" applyFont="1" applyFill="1" applyBorder="1" applyAlignment="1" applyProtection="1">
      <alignment horizontal="left" vertical="center" wrapText="1"/>
    </xf>
    <xf numFmtId="0" fontId="31" fillId="0" borderId="5" xfId="2" applyFont="1" applyFill="1" applyBorder="1" applyAlignment="1" applyProtection="1">
      <alignment horizontal="left" vertical="center" wrapText="1"/>
    </xf>
    <xf numFmtId="0" fontId="31" fillId="0" borderId="3" xfId="2" applyFont="1" applyFill="1" applyBorder="1" applyAlignment="1" applyProtection="1">
      <alignment horizontal="left" vertical="center" wrapText="1"/>
    </xf>
    <xf numFmtId="0" fontId="31" fillId="0" borderId="7" xfId="2" applyFont="1" applyFill="1" applyBorder="1" applyAlignment="1" applyProtection="1">
      <alignment horizontal="left" vertical="center" wrapText="1"/>
    </xf>
    <xf numFmtId="0" fontId="33" fillId="2" borderId="7" xfId="2" applyFont="1" applyFill="1" applyBorder="1" applyAlignment="1" applyProtection="1">
      <alignment horizontal="center" vertical="center" wrapText="1" readingOrder="1"/>
    </xf>
    <xf numFmtId="0" fontId="31" fillId="0" borderId="2" xfId="2" applyFont="1" applyFill="1" applyBorder="1" applyAlignment="1" applyProtection="1">
      <alignment horizontal="center" vertical="center" wrapText="1" readingOrder="2"/>
    </xf>
    <xf numFmtId="0" fontId="31" fillId="0" borderId="5" xfId="2" applyFont="1" applyFill="1" applyBorder="1" applyAlignment="1" applyProtection="1">
      <alignment horizontal="center" vertical="center" wrapText="1" readingOrder="2"/>
    </xf>
    <xf numFmtId="0" fontId="31" fillId="0" borderId="3" xfId="2" applyFont="1" applyFill="1" applyBorder="1" applyAlignment="1" applyProtection="1">
      <alignment horizontal="center" vertical="center" wrapText="1" readingOrder="2"/>
    </xf>
    <xf numFmtId="0" fontId="37" fillId="2" borderId="7" xfId="2" applyFont="1" applyFill="1" applyBorder="1" applyAlignment="1" applyProtection="1">
      <alignment horizontal="center" vertical="center" wrapText="1" readingOrder="1"/>
    </xf>
    <xf numFmtId="0" fontId="33" fillId="2" borderId="7" xfId="0" applyFont="1" applyFill="1" applyBorder="1" applyAlignment="1">
      <alignment horizontal="center" vertical="center"/>
    </xf>
    <xf numFmtId="0" fontId="40" fillId="0" borderId="7" xfId="2" applyFont="1" applyFill="1" applyBorder="1" applyAlignment="1" applyProtection="1">
      <alignment horizontal="right" vertical="center" wrapText="1" readingOrder="2"/>
    </xf>
    <xf numFmtId="0" fontId="40" fillId="0" borderId="2" xfId="2" applyFont="1" applyFill="1" applyBorder="1" applyAlignment="1" applyProtection="1">
      <alignment horizontal="right" vertical="center" wrapText="1" readingOrder="2"/>
    </xf>
    <xf numFmtId="0" fontId="40" fillId="0" borderId="5" xfId="2" applyFont="1" applyFill="1" applyBorder="1" applyAlignment="1" applyProtection="1">
      <alignment horizontal="right" vertical="center" wrapText="1" readingOrder="2"/>
    </xf>
    <xf numFmtId="0" fontId="40" fillId="0" borderId="3" xfId="2" applyFont="1" applyFill="1" applyBorder="1" applyAlignment="1" applyProtection="1">
      <alignment horizontal="right" vertical="center" wrapText="1" readingOrder="2"/>
    </xf>
    <xf numFmtId="0" fontId="31" fillId="0" borderId="7" xfId="2" applyFont="1" applyFill="1" applyBorder="1" applyAlignment="1" applyProtection="1">
      <alignment horizontal="right" vertical="center" wrapText="1"/>
    </xf>
    <xf numFmtId="0" fontId="31" fillId="0" borderId="21" xfId="2" applyFont="1" applyFill="1" applyBorder="1" applyAlignment="1" applyProtection="1">
      <alignment horizontal="left" vertical="center" wrapText="1"/>
    </xf>
    <xf numFmtId="0" fontId="40" fillId="0" borderId="21" xfId="2" applyFont="1" applyFill="1" applyBorder="1" applyAlignment="1" applyProtection="1">
      <alignment horizontal="right" vertical="center" wrapText="1" readingOrder="2"/>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5" fillId="5" borderId="2" xfId="0" applyFont="1" applyFill="1" applyBorder="1" applyAlignment="1">
      <alignment horizontal="center" vertical="center" wrapText="1"/>
    </xf>
    <xf numFmtId="0" fontId="5" fillId="5" borderId="5" xfId="0" applyFont="1" applyFill="1" applyBorder="1" applyAlignment="1">
      <alignment horizontal="center" vertical="center" wrapText="1"/>
    </xf>
    <xf numFmtId="169" fontId="5" fillId="5" borderId="2" xfId="0" applyNumberFormat="1" applyFont="1" applyFill="1" applyBorder="1" applyAlignment="1">
      <alignment horizontal="center" vertical="center" wrapText="1"/>
    </xf>
    <xf numFmtId="169" fontId="5" fillId="5" borderId="3" xfId="0" applyNumberFormat="1" applyFont="1" applyFill="1" applyBorder="1" applyAlignment="1">
      <alignment horizontal="center" vertical="center" wrapText="1"/>
    </xf>
    <xf numFmtId="0" fontId="14" fillId="2" borderId="7" xfId="2" applyFont="1" applyFill="1" applyBorder="1" applyAlignment="1" applyProtection="1">
      <alignment horizontal="center" vertical="center" wrapText="1" readingOrder="1"/>
    </xf>
    <xf numFmtId="0" fontId="14" fillId="2" borderId="7" xfId="0" applyFont="1" applyFill="1" applyBorder="1" applyAlignment="1">
      <alignment horizontal="center" vertical="center"/>
    </xf>
    <xf numFmtId="0" fontId="11" fillId="0" borderId="7" xfId="2" applyFont="1" applyFill="1" applyBorder="1" applyAlignment="1" applyProtection="1">
      <alignment vertical="center" wrapText="1" readingOrder="2"/>
    </xf>
    <xf numFmtId="0" fontId="14" fillId="2" borderId="2" xfId="2" applyFont="1" applyFill="1" applyBorder="1" applyAlignment="1" applyProtection="1">
      <alignment horizontal="center" vertical="center" wrapText="1" readingOrder="1"/>
    </xf>
    <xf numFmtId="0" fontId="14" fillId="2" borderId="5" xfId="2" applyFont="1" applyFill="1" applyBorder="1" applyAlignment="1" applyProtection="1">
      <alignment horizontal="center" vertical="center" wrapText="1" readingOrder="1"/>
    </xf>
    <xf numFmtId="0" fontId="14" fillId="2" borderId="3" xfId="2" applyFont="1" applyFill="1" applyBorder="1" applyAlignment="1" applyProtection="1">
      <alignment horizontal="center" vertical="center" wrapText="1" readingOrder="1"/>
    </xf>
    <xf numFmtId="0" fontId="6" fillId="2" borderId="4" xfId="2" applyFont="1" applyFill="1" applyBorder="1" applyAlignment="1" applyProtection="1">
      <alignment horizontal="center" vertical="center" wrapText="1" readingOrder="1"/>
    </xf>
    <xf numFmtId="0" fontId="6" fillId="2" borderId="1" xfId="2" applyFont="1" applyFill="1" applyBorder="1" applyAlignment="1" applyProtection="1">
      <alignment horizontal="center" vertical="center" wrapText="1" readingOrder="1"/>
    </xf>
    <xf numFmtId="0" fontId="6" fillId="2" borderId="22" xfId="2" applyFont="1" applyFill="1" applyBorder="1" applyAlignment="1" applyProtection="1">
      <alignment horizontal="center" vertical="center" wrapText="1" readingOrder="1"/>
    </xf>
    <xf numFmtId="0" fontId="6" fillId="2" borderId="6" xfId="2" applyFont="1" applyFill="1" applyBorder="1" applyAlignment="1" applyProtection="1">
      <alignment horizontal="center" vertical="center" wrapText="1" readingOrder="1"/>
    </xf>
    <xf numFmtId="0" fontId="21" fillId="0" borderId="28" xfId="2" applyFont="1" applyFill="1" applyBorder="1" applyAlignment="1" applyProtection="1">
      <alignment horizontal="left" vertical="center" wrapText="1"/>
    </xf>
    <xf numFmtId="0" fontId="21" fillId="0" borderId="13" xfId="2" applyFont="1" applyFill="1" applyBorder="1" applyAlignment="1" applyProtection="1">
      <alignment horizontal="left" vertical="center" wrapText="1"/>
    </xf>
    <xf numFmtId="0" fontId="21" fillId="0" borderId="29" xfId="2" applyFont="1" applyFill="1" applyBorder="1" applyAlignment="1" applyProtection="1">
      <alignment horizontal="left" vertical="center" wrapText="1"/>
    </xf>
    <xf numFmtId="0" fontId="21" fillId="0" borderId="28" xfId="2" applyFont="1" applyFill="1" applyBorder="1" applyAlignment="1" applyProtection="1">
      <alignment horizontal="right" vertical="center" wrapText="1" readingOrder="2"/>
    </xf>
    <xf numFmtId="0" fontId="21" fillId="0" borderId="13" xfId="2" applyFont="1" applyFill="1" applyBorder="1" applyAlignment="1" applyProtection="1">
      <alignment horizontal="right" vertical="center" wrapText="1" readingOrder="2"/>
    </xf>
    <xf numFmtId="0" fontId="21" fillId="0" borderId="29" xfId="2" applyFont="1" applyFill="1" applyBorder="1" applyAlignment="1" applyProtection="1">
      <alignment horizontal="right" vertical="center" wrapText="1" readingOrder="2"/>
    </xf>
    <xf numFmtId="169" fontId="5" fillId="0" borderId="2" xfId="0" applyNumberFormat="1" applyFont="1" applyBorder="1" applyAlignment="1">
      <alignment horizontal="center" vertical="center" wrapText="1"/>
    </xf>
    <xf numFmtId="169" fontId="5" fillId="0" borderId="3" xfId="0" applyNumberFormat="1" applyFont="1" applyBorder="1" applyAlignment="1">
      <alignment horizontal="center" vertical="center" wrapText="1"/>
    </xf>
  </cellXfs>
  <cellStyles count="9">
    <cellStyle name="Comma" xfId="4" builtinId="3"/>
    <cellStyle name="Currency" xfId="1" builtinId="4"/>
    <cellStyle name="Currency 2" xfId="8" xr:uid="{00000000-0005-0000-0000-000002000000}"/>
    <cellStyle name="Heading 4" xfId="2" builtinId="19"/>
    <cellStyle name="Heading 4 2" xfId="7" xr:uid="{00000000-0005-0000-0000-000004000000}"/>
    <cellStyle name="Hyperlink" xfId="3" builtinId="8"/>
    <cellStyle name="Normal" xfId="0" builtinId="0"/>
    <cellStyle name="Normal 2" xfId="6" xr:uid="{00000000-0005-0000-0000-000007000000}"/>
    <cellStyle name="Percent" xfId="5" builtinId="5"/>
  </cellStyles>
  <dxfs count="11">
    <dxf>
      <font>
        <strike val="0"/>
        <outline val="0"/>
        <shadow val="0"/>
        <u val="none"/>
        <vertAlign val="baseline"/>
        <sz val="12"/>
        <color theme="1"/>
        <name val="Calibri"/>
        <scheme val="minor"/>
      </font>
      <alignment horizontal="center" vertical="center" textRotation="0" indent="0" justifyLastLine="0" shrinkToFit="0" readingOrder="0"/>
    </dxf>
    <dxf>
      <font>
        <strike val="0"/>
        <outline val="0"/>
        <shadow val="0"/>
        <u val="none"/>
        <vertAlign val="baseline"/>
        <sz val="12"/>
        <color theme="1"/>
        <name val="Calibri"/>
        <scheme val="minor"/>
      </font>
      <numFmt numFmtId="170" formatCode="_-* #,##0.0_-;_-* #,##0.0\-;_-* &quot;-&quot;??_-;_-@_-"/>
      <fill>
        <patternFill patternType="none">
          <fgColor indexed="64"/>
          <bgColor auto="1"/>
        </patternFill>
      </fill>
      <alignment horizontal="center" vertical="center"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scheme val="minor"/>
      </font>
      <fill>
        <patternFill patternType="none">
          <fgColor indexed="64"/>
          <bgColor auto="1"/>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scheme val="minor"/>
      </font>
      <numFmt numFmtId="0" formatCode="General"/>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scheme val="minor"/>
      </font>
      <numFmt numFmtId="0" formatCode="General"/>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numFmt numFmtId="0" formatCode="General"/>
      <alignment horizontal="center" vertical="center"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alignment horizontal="center" vertical="center" textRotation="0" indent="0" justifyLastLine="0" shrinkToFit="0" readingOrder="0"/>
    </dxf>
    <dxf>
      <font>
        <b/>
        <strike val="0"/>
        <outline val="0"/>
        <shadow val="0"/>
        <u val="none"/>
        <vertAlign val="baseline"/>
        <sz val="12"/>
        <color theme="1"/>
        <name val="Calibri"/>
        <scheme val="minor"/>
      </font>
      <fill>
        <patternFill patternType="solid">
          <fgColor indexed="64"/>
          <bgColor theme="5"/>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g"/></Relationships>
</file>

<file path=xl/drawings/_rels/drawing23.xml.rels><?xml version="1.0" encoding="UTF-8" standalone="yes"?>
<Relationships xmlns="http://schemas.openxmlformats.org/package/2006/relationships"><Relationship Id="rId1" Type="http://schemas.openxmlformats.org/officeDocument/2006/relationships/image" Target="../media/image2.jpg"/></Relationships>
</file>

<file path=xl/drawings/_rels/drawing24.xml.rels><?xml version="1.0" encoding="UTF-8" standalone="yes"?>
<Relationships xmlns="http://schemas.openxmlformats.org/package/2006/relationships"><Relationship Id="rId1" Type="http://schemas.openxmlformats.org/officeDocument/2006/relationships/image" Target="../media/image2.jpg"/></Relationships>
</file>

<file path=xl/drawings/_rels/drawing25.xml.rels><?xml version="1.0" encoding="UTF-8" standalone="yes"?>
<Relationships xmlns="http://schemas.openxmlformats.org/package/2006/relationships"><Relationship Id="rId1" Type="http://schemas.openxmlformats.org/officeDocument/2006/relationships/image" Target="../media/image2.jp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g"/></Relationships>
</file>

<file path=xl/drawings/_rels/drawing27.xml.rels><?xml version="1.0" encoding="UTF-8" standalone="yes"?>
<Relationships xmlns="http://schemas.openxmlformats.org/package/2006/relationships"><Relationship Id="rId1" Type="http://schemas.openxmlformats.org/officeDocument/2006/relationships/image" Target="../media/image2.jpg"/></Relationships>
</file>

<file path=xl/drawings/_rels/drawing28.xml.rels><?xml version="1.0" encoding="UTF-8" standalone="yes"?>
<Relationships xmlns="http://schemas.openxmlformats.org/package/2006/relationships"><Relationship Id="rId1" Type="http://schemas.openxmlformats.org/officeDocument/2006/relationships/image" Target="../media/image2.jpg"/></Relationships>
</file>

<file path=xl/drawings/_rels/drawing29.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30.xml.rels><?xml version="1.0" encoding="UTF-8" standalone="yes"?>
<Relationships xmlns="http://schemas.openxmlformats.org/package/2006/relationships"><Relationship Id="rId1" Type="http://schemas.openxmlformats.org/officeDocument/2006/relationships/image" Target="../media/image2.jpg"/></Relationships>
</file>

<file path=xl/drawings/_rels/drawing31.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_rels/drawing7.xml.rels><?xml version="1.0" encoding="UTF-8" standalone="yes"?>
<Relationships xmlns="http://schemas.openxmlformats.org/package/2006/relationships"><Relationship Id="rId1" Type="http://schemas.openxmlformats.org/officeDocument/2006/relationships/image" Target="../media/image2.jpg"/></Relationships>
</file>

<file path=xl/drawings/_rels/drawing8.xml.rels><?xml version="1.0" encoding="UTF-8" standalone="yes"?>
<Relationships xmlns="http://schemas.openxmlformats.org/package/2006/relationships"><Relationship Id="rId1" Type="http://schemas.openxmlformats.org/officeDocument/2006/relationships/image" Target="../media/image2.jpg"/></Relationships>
</file>

<file path=xl/drawings/_rels/drawing9.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2</xdr:col>
      <xdr:colOff>323847</xdr:colOff>
      <xdr:row>1</xdr:row>
      <xdr:rowOff>171451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
          <a:ext cx="1762122" cy="73342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27236" cy="76710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27236" cy="767102"/>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10584</xdr:colOff>
      <xdr:row>0</xdr:row>
      <xdr:rowOff>62367</xdr:rowOff>
    </xdr:from>
    <xdr:to>
      <xdr:col>2</xdr:col>
      <xdr:colOff>10584</xdr:colOff>
      <xdr:row>0</xdr:row>
      <xdr:rowOff>878417</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84" y="62367"/>
          <a:ext cx="1725083" cy="81605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20092" cy="76710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F35" totalsRowShown="0" headerRowDxfId="10" dataDxfId="9" headerRowBorderDxfId="7" tableBorderDxfId="8" totalsRowBorderDxfId="6">
  <autoFilter ref="A5:F35" xr:uid="{00000000-0009-0000-0100-000001000000}"/>
  <sortState xmlns:xlrd2="http://schemas.microsoft.com/office/spreadsheetml/2017/richdata2" ref="A6:F35">
    <sortCondition ref="A5:A35"/>
  </sortState>
  <tableColumns count="6">
    <tableColumn id="1" xr3:uid="{00000000-0010-0000-0000-000001000000}" name="BoQ No. " dataDxfId="5"/>
    <tableColumn id="2" xr3:uid="{00000000-0010-0000-0000-000002000000}" name="Ben. No." dataDxfId="4"/>
    <tableColumn id="3" xr3:uid="{00000000-0010-0000-0000-000003000000}" name="Name" dataDxfId="3"/>
    <tableColumn id="4" xr3:uid="{00000000-0010-0000-0000-000004000000}" name="Phone No." dataDxfId="2"/>
    <tableColumn id="5" xr3:uid="{00000000-0010-0000-0000-000005000000}" name="BOQ Value (USD)" dataDxfId="1">
      <calculatedColumnFormula>'592'!K69</calculatedColumnFormula>
    </tableColumn>
    <tableColumn id="6" xr3:uid="{00000000-0010-0000-0000-000006000000}" name="Differ. Percent.%" dataDxfId="0"/>
  </tableColumns>
  <tableStyleInfo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37"/>
  <sheetViews>
    <sheetView showGridLines="0" view="pageBreakPreview" zoomScaleNormal="100" zoomScaleSheetLayoutView="100" workbookViewId="0">
      <selection activeCell="C6" sqref="C6"/>
    </sheetView>
  </sheetViews>
  <sheetFormatPr defaultColWidth="9.140625" defaultRowHeight="15.75"/>
  <cols>
    <col min="1" max="1" width="9.42578125" style="19" customWidth="1"/>
    <col min="2" max="2" width="9.42578125" style="78" customWidth="1"/>
    <col min="3" max="3" width="26.140625" style="19" bestFit="1" customWidth="1"/>
    <col min="4" max="4" width="22.85546875" style="19" bestFit="1" customWidth="1"/>
    <col min="5" max="5" width="12.5703125" style="19" customWidth="1"/>
    <col min="6" max="6" width="12" style="19" customWidth="1"/>
    <col min="7" max="16384" width="9.140625" style="19"/>
  </cols>
  <sheetData>
    <row r="1" spans="1:6" ht="44.25" customHeight="1">
      <c r="A1" s="135" t="s">
        <v>0</v>
      </c>
      <c r="B1" s="135"/>
      <c r="C1" s="135"/>
      <c r="D1" s="135"/>
      <c r="E1" s="135"/>
    </row>
    <row r="2" spans="1:6" ht="26.25" customHeight="1" thickBot="1">
      <c r="A2" s="139" t="s">
        <v>1</v>
      </c>
      <c r="B2" s="139"/>
      <c r="C2" s="139"/>
      <c r="D2" s="139"/>
      <c r="E2" s="139"/>
    </row>
    <row r="3" spans="1:6" ht="22.5" customHeight="1" thickBot="1">
      <c r="A3" s="140" t="s">
        <v>2</v>
      </c>
      <c r="B3" s="141"/>
      <c r="C3" s="141"/>
      <c r="D3" s="141"/>
      <c r="E3" s="142"/>
    </row>
    <row r="4" spans="1:6" ht="30.75" thickBot="1">
      <c r="A4" s="136" t="s">
        <v>3</v>
      </c>
      <c r="B4" s="137"/>
      <c r="C4" s="39" t="s">
        <v>4</v>
      </c>
      <c r="D4" s="137" t="s">
        <v>5</v>
      </c>
      <c r="E4" s="138"/>
    </row>
    <row r="5" spans="1:6" ht="31.5">
      <c r="A5" s="21" t="s">
        <v>6</v>
      </c>
      <c r="B5" s="22" t="s">
        <v>7</v>
      </c>
      <c r="C5" s="22" t="s">
        <v>8</v>
      </c>
      <c r="D5" s="22" t="s">
        <v>9</v>
      </c>
      <c r="E5" s="101" t="s">
        <v>10</v>
      </c>
      <c r="F5" s="102" t="s">
        <v>11</v>
      </c>
    </row>
    <row r="6" spans="1:6">
      <c r="A6" s="23">
        <v>1</v>
      </c>
      <c r="B6" s="79">
        <v>118</v>
      </c>
      <c r="C6" s="20" t="s">
        <v>12</v>
      </c>
      <c r="D6" s="20">
        <v>923373980</v>
      </c>
      <c r="E6" s="103">
        <f>'592'!K69</f>
        <v>2027.1000000000001</v>
      </c>
      <c r="F6" s="104">
        <f>(Table1[[#This Row],[BOQ Value (USD)]]-750)/750</f>
        <v>1.7028000000000001</v>
      </c>
    </row>
    <row r="7" spans="1:6" ht="15.75" customHeight="1">
      <c r="A7" s="23">
        <v>2</v>
      </c>
      <c r="B7" s="79">
        <v>117</v>
      </c>
      <c r="C7" s="20" t="s">
        <v>13</v>
      </c>
      <c r="D7" s="20">
        <v>944678395</v>
      </c>
      <c r="E7" s="103" t="e">
        <f>#REF!</f>
        <v>#REF!</v>
      </c>
      <c r="F7" s="104" t="e">
        <f>(Table1[[#This Row],[BOQ Value (USD)]]-750)/750</f>
        <v>#REF!</v>
      </c>
    </row>
    <row r="8" spans="1:6">
      <c r="A8" s="23">
        <v>3</v>
      </c>
      <c r="B8" s="79">
        <v>129</v>
      </c>
      <c r="C8" s="20" t="s">
        <v>14</v>
      </c>
      <c r="D8" s="20">
        <v>924029564</v>
      </c>
      <c r="E8" s="103" t="e">
        <f>#REF!</f>
        <v>#REF!</v>
      </c>
      <c r="F8" s="104" t="e">
        <f>(Table1[[#This Row],[BOQ Value (USD)]]-750)/750</f>
        <v>#REF!</v>
      </c>
    </row>
    <row r="9" spans="1:6">
      <c r="A9" s="23">
        <v>4</v>
      </c>
      <c r="B9" s="79">
        <v>130</v>
      </c>
      <c r="C9" s="20" t="s">
        <v>15</v>
      </c>
      <c r="D9" s="20">
        <v>924859566</v>
      </c>
      <c r="E9" s="103" t="e">
        <f>#REF!</f>
        <v>#REF!</v>
      </c>
      <c r="F9" s="104" t="e">
        <f>(Table1[[#This Row],[BOQ Value (USD)]]-750)/750</f>
        <v>#REF!</v>
      </c>
    </row>
    <row r="10" spans="1:6">
      <c r="A10" s="23">
        <v>5</v>
      </c>
      <c r="B10" s="79">
        <v>137</v>
      </c>
      <c r="C10" s="20" t="s">
        <v>16</v>
      </c>
      <c r="D10" s="20">
        <v>924786930</v>
      </c>
      <c r="E10" s="103">
        <f>'5'!K69</f>
        <v>1194.27</v>
      </c>
      <c r="F10" s="104">
        <f>(Table1[[#This Row],[BOQ Value (USD)]]-750)/750</f>
        <v>0.59236</v>
      </c>
    </row>
    <row r="11" spans="1:6">
      <c r="A11" s="23">
        <v>6</v>
      </c>
      <c r="B11" s="79">
        <v>132</v>
      </c>
      <c r="C11" s="20" t="s">
        <v>17</v>
      </c>
      <c r="D11" s="20">
        <v>925398793</v>
      </c>
      <c r="E11" s="103">
        <f>'6'!K69</f>
        <v>1376.4230000000002</v>
      </c>
      <c r="F11" s="104">
        <f>(Table1[[#This Row],[BOQ Value (USD)]]-750)/750</f>
        <v>0.83523066666666701</v>
      </c>
    </row>
    <row r="12" spans="1:6">
      <c r="A12" s="23">
        <v>7</v>
      </c>
      <c r="B12" s="79">
        <v>140</v>
      </c>
      <c r="C12" s="20" t="s">
        <v>18</v>
      </c>
      <c r="D12" s="20">
        <v>928587088</v>
      </c>
      <c r="E12" s="103">
        <f>'7'!K69</f>
        <v>752.43999999999994</v>
      </c>
      <c r="F12" s="104">
        <f>(Table1[[#This Row],[BOQ Value (USD)]]-750)/750</f>
        <v>3.2533333333332544E-3</v>
      </c>
    </row>
    <row r="13" spans="1:6">
      <c r="A13" s="23">
        <v>8</v>
      </c>
      <c r="B13" s="79">
        <v>131</v>
      </c>
      <c r="C13" s="20" t="s">
        <v>19</v>
      </c>
      <c r="D13" s="20">
        <v>926106721</v>
      </c>
      <c r="E13" s="103">
        <f>'8'!K69</f>
        <v>798</v>
      </c>
      <c r="F13" s="104">
        <f>(Table1[[#This Row],[BOQ Value (USD)]]-750)/750</f>
        <v>6.4000000000000001E-2</v>
      </c>
    </row>
    <row r="14" spans="1:6">
      <c r="A14" s="23">
        <v>9</v>
      </c>
      <c r="B14" s="79">
        <v>152</v>
      </c>
      <c r="C14" s="20" t="s">
        <v>20</v>
      </c>
      <c r="D14" s="20">
        <v>923492811</v>
      </c>
      <c r="E14" s="103">
        <f>'9'!K69</f>
        <v>825</v>
      </c>
      <c r="F14" s="104">
        <f>(Table1[[#This Row],[BOQ Value (USD)]]-750)/750</f>
        <v>0.1</v>
      </c>
    </row>
    <row r="15" spans="1:6">
      <c r="A15" s="23">
        <v>10</v>
      </c>
      <c r="B15" s="79">
        <v>136</v>
      </c>
      <c r="C15" s="20" t="s">
        <v>21</v>
      </c>
      <c r="D15" s="20">
        <v>927147758</v>
      </c>
      <c r="E15" s="103">
        <f>'10'!K69</f>
        <v>1202.8</v>
      </c>
      <c r="F15" s="104">
        <f>(Table1[[#This Row],[BOQ Value (USD)]]-750)/750</f>
        <v>0.60373333333333323</v>
      </c>
    </row>
    <row r="16" spans="1:6">
      <c r="A16" s="23">
        <v>11</v>
      </c>
      <c r="B16" s="79">
        <v>116</v>
      </c>
      <c r="C16" s="20" t="s">
        <v>22</v>
      </c>
      <c r="D16" s="105" t="s">
        <v>23</v>
      </c>
      <c r="E16" s="103">
        <f>'11'!K69</f>
        <v>993.15</v>
      </c>
      <c r="F16" s="104">
        <f>(Table1[[#This Row],[BOQ Value (USD)]]-750)/750</f>
        <v>0.32419999999999999</v>
      </c>
    </row>
    <row r="17" spans="1:6">
      <c r="A17" s="23">
        <v>12</v>
      </c>
      <c r="B17" s="79">
        <v>157</v>
      </c>
      <c r="C17" s="20" t="s">
        <v>24</v>
      </c>
      <c r="D17" s="20">
        <v>913257778</v>
      </c>
      <c r="E17" s="103">
        <f>'12'!K69</f>
        <v>710</v>
      </c>
      <c r="F17" s="104">
        <f>(Table1[[#This Row],[BOQ Value (USD)]]-750)/750</f>
        <v>-5.3333333333333337E-2</v>
      </c>
    </row>
    <row r="18" spans="1:6">
      <c r="A18" s="89">
        <v>13</v>
      </c>
      <c r="B18" s="79">
        <v>101</v>
      </c>
      <c r="C18" s="20" t="s">
        <v>25</v>
      </c>
      <c r="D18" s="20">
        <v>928629946</v>
      </c>
      <c r="E18" s="103">
        <f>'13'!K69</f>
        <v>1004</v>
      </c>
      <c r="F18" s="104">
        <f>(Table1[[#This Row],[BOQ Value (USD)]]-750)/750</f>
        <v>0.33866666666666667</v>
      </c>
    </row>
    <row r="19" spans="1:6">
      <c r="A19" s="89">
        <v>14</v>
      </c>
      <c r="B19" s="79">
        <v>103</v>
      </c>
      <c r="C19" s="20" t="s">
        <v>26</v>
      </c>
      <c r="D19" s="20">
        <v>924686651</v>
      </c>
      <c r="E19" s="103">
        <f>'14'!K69</f>
        <v>752</v>
      </c>
      <c r="F19" s="104">
        <f>(Table1[[#This Row],[BOQ Value (USD)]]-750)/750</f>
        <v>2.6666666666666666E-3</v>
      </c>
    </row>
    <row r="20" spans="1:6">
      <c r="A20" s="89">
        <v>15</v>
      </c>
      <c r="B20" s="79">
        <v>153</v>
      </c>
      <c r="C20" s="20" t="s">
        <v>27</v>
      </c>
      <c r="D20" s="20">
        <v>924653934</v>
      </c>
      <c r="E20" s="103">
        <f>'15'!K69</f>
        <v>913.1</v>
      </c>
      <c r="F20" s="104">
        <f>(Table1[[#This Row],[BOQ Value (USD)]]-750)/750</f>
        <v>0.2174666666666667</v>
      </c>
    </row>
    <row r="21" spans="1:6">
      <c r="A21" s="89">
        <v>16</v>
      </c>
      <c r="B21" s="79">
        <v>131</v>
      </c>
      <c r="C21" s="20" t="s">
        <v>28</v>
      </c>
      <c r="D21" s="20">
        <v>944705192</v>
      </c>
      <c r="E21" s="103">
        <f>'16'!K69</f>
        <v>698.8</v>
      </c>
      <c r="F21" s="104">
        <f>(Table1[[#This Row],[BOQ Value (USD)]]-750)/750</f>
        <v>-6.8266666666666725E-2</v>
      </c>
    </row>
    <row r="22" spans="1:6">
      <c r="A22" s="89">
        <v>17</v>
      </c>
      <c r="B22" s="79">
        <v>102</v>
      </c>
      <c r="C22" s="20" t="s">
        <v>29</v>
      </c>
      <c r="D22" s="20">
        <v>923569443</v>
      </c>
      <c r="E22" s="103">
        <f>'17'!K69</f>
        <v>1008.4</v>
      </c>
      <c r="F22" s="104">
        <f>(Table1[[#This Row],[BOQ Value (USD)]]-750)/750</f>
        <v>0.3445333333333333</v>
      </c>
    </row>
    <row r="23" spans="1:6">
      <c r="A23" s="89">
        <v>18</v>
      </c>
      <c r="B23" s="79">
        <v>147</v>
      </c>
      <c r="C23" s="20" t="s">
        <v>30</v>
      </c>
      <c r="D23" s="20">
        <v>923411864</v>
      </c>
      <c r="E23" s="103">
        <f>'18'!K69</f>
        <v>891.25</v>
      </c>
      <c r="F23" s="104">
        <f>(Table1[[#This Row],[BOQ Value (USD)]]-750)/750</f>
        <v>0.18833333333333332</v>
      </c>
    </row>
    <row r="24" spans="1:6">
      <c r="A24" s="95">
        <v>19</v>
      </c>
      <c r="B24" s="79">
        <v>104</v>
      </c>
      <c r="C24" s="20" t="str">
        <f>'19'!C3:D3</f>
        <v xml:space="preserve">امحمد عمر امحمد إبراهيم  </v>
      </c>
      <c r="D24" s="20">
        <v>924559894</v>
      </c>
      <c r="E24" s="103">
        <f>'19'!K69</f>
        <v>964</v>
      </c>
      <c r="F24" s="104">
        <f>(Table1[[#This Row],[BOQ Value (USD)]]-750)/750</f>
        <v>0.28533333333333333</v>
      </c>
    </row>
    <row r="25" spans="1:6">
      <c r="A25" s="95">
        <v>20</v>
      </c>
      <c r="B25" s="79">
        <v>106</v>
      </c>
      <c r="C25" s="105" t="str">
        <f>'20'!C3:D3</f>
        <v xml:space="preserve">محمد الشعالي بلقاسم ابوناب </v>
      </c>
      <c r="D25" s="105">
        <v>911077311</v>
      </c>
      <c r="E25" s="103">
        <f>'20'!K69</f>
        <v>570</v>
      </c>
      <c r="F25" s="104">
        <f>(Table1[[#This Row],[BOQ Value (USD)]]-750)/750</f>
        <v>-0.24</v>
      </c>
    </row>
    <row r="26" spans="1:6">
      <c r="A26" s="95">
        <v>21</v>
      </c>
      <c r="B26" s="79">
        <v>108</v>
      </c>
      <c r="C26" s="105" t="str">
        <f>'21'!C3:D3</f>
        <v xml:space="preserve">هناء محمد الشعالي بالقاسم </v>
      </c>
      <c r="D26" s="105">
        <v>914937002</v>
      </c>
      <c r="E26" s="103">
        <f>'21'!K69</f>
        <v>1387.5</v>
      </c>
      <c r="F26" s="104">
        <f>(Table1[[#This Row],[BOQ Value (USD)]]-750)/750</f>
        <v>0.85</v>
      </c>
    </row>
    <row r="27" spans="1:6">
      <c r="A27" s="95">
        <v>22</v>
      </c>
      <c r="B27" s="79">
        <v>109</v>
      </c>
      <c r="C27" s="105" t="s">
        <v>31</v>
      </c>
      <c r="D27" s="105">
        <v>928438311</v>
      </c>
      <c r="E27" s="103">
        <f>'22'!K69</f>
        <v>860</v>
      </c>
      <c r="F27" s="104">
        <f>(Table1[[#This Row],[BOQ Value (USD)]]-750)/750</f>
        <v>0.14666666666666667</v>
      </c>
    </row>
    <row r="28" spans="1:6">
      <c r="A28" s="95">
        <v>23</v>
      </c>
      <c r="B28" s="79">
        <v>110</v>
      </c>
      <c r="C28" s="105" t="s">
        <v>32</v>
      </c>
      <c r="D28" s="105">
        <v>920324467</v>
      </c>
      <c r="E28" s="103">
        <f>'23'!K69</f>
        <v>860</v>
      </c>
      <c r="F28" s="104">
        <f>(Table1[[#This Row],[BOQ Value (USD)]]-750)/750</f>
        <v>0.14666666666666667</v>
      </c>
    </row>
    <row r="29" spans="1:6">
      <c r="A29" s="95">
        <v>24</v>
      </c>
      <c r="B29" s="79">
        <v>111</v>
      </c>
      <c r="C29" s="105" t="s">
        <v>33</v>
      </c>
      <c r="D29" s="105">
        <v>923803246</v>
      </c>
      <c r="E29" s="103">
        <f>'24'!K69</f>
        <v>940</v>
      </c>
      <c r="F29" s="104">
        <f>(Table1[[#This Row],[BOQ Value (USD)]]-750)/750</f>
        <v>0.25333333333333335</v>
      </c>
    </row>
    <row r="30" spans="1:6">
      <c r="A30" s="95">
        <v>25</v>
      </c>
      <c r="B30" s="79">
        <v>113</v>
      </c>
      <c r="C30" s="105" t="s">
        <v>34</v>
      </c>
      <c r="D30" s="105">
        <v>927289399</v>
      </c>
      <c r="E30" s="103">
        <f>'25'!K69</f>
        <v>570</v>
      </c>
      <c r="F30" s="104">
        <f>(Table1[[#This Row],[BOQ Value (USD)]]-750)/750</f>
        <v>-0.24</v>
      </c>
    </row>
    <row r="31" spans="1:6">
      <c r="A31" s="95">
        <v>26</v>
      </c>
      <c r="B31" s="79">
        <v>119</v>
      </c>
      <c r="C31" s="105" t="s">
        <v>35</v>
      </c>
      <c r="D31" s="105">
        <v>924876358</v>
      </c>
      <c r="E31" s="103">
        <f>'26'!K69</f>
        <v>1160</v>
      </c>
      <c r="F31" s="104">
        <f>(Table1[[#This Row],[BOQ Value (USD)]]-750)/750</f>
        <v>0.54666666666666663</v>
      </c>
    </row>
    <row r="32" spans="1:6">
      <c r="A32" s="95">
        <v>27</v>
      </c>
      <c r="B32" s="79">
        <v>120</v>
      </c>
      <c r="C32" s="105" t="s">
        <v>36</v>
      </c>
      <c r="D32" s="105">
        <v>923450943</v>
      </c>
      <c r="E32" s="103">
        <f>'27'!K69</f>
        <v>1124</v>
      </c>
      <c r="F32" s="104">
        <f>(Table1[[#This Row],[BOQ Value (USD)]]-750)/750</f>
        <v>0.49866666666666665</v>
      </c>
    </row>
    <row r="33" spans="1:6">
      <c r="A33" s="95">
        <v>28</v>
      </c>
      <c r="B33" s="106">
        <v>128</v>
      </c>
      <c r="C33" s="107" t="s">
        <v>37</v>
      </c>
      <c r="D33" s="107">
        <v>925950446</v>
      </c>
      <c r="E33" s="103">
        <f>'28'!K69</f>
        <v>760</v>
      </c>
      <c r="F33" s="104">
        <f>(Table1[[#This Row],[BOQ Value (USD)]]-750)/750</f>
        <v>1.3333333333333334E-2</v>
      </c>
    </row>
    <row r="34" spans="1:6">
      <c r="A34" s="95">
        <v>29</v>
      </c>
      <c r="B34" s="106">
        <v>134</v>
      </c>
      <c r="C34" s="107" t="s">
        <v>38</v>
      </c>
      <c r="D34" s="107">
        <v>945791297</v>
      </c>
      <c r="E34" s="103">
        <f>'29'!K69</f>
        <v>1050</v>
      </c>
      <c r="F34" s="104">
        <f>(Table1[[#This Row],[BOQ Value (USD)]]-750)/750</f>
        <v>0.4</v>
      </c>
    </row>
    <row r="35" spans="1:6">
      <c r="A35" s="97">
        <v>30</v>
      </c>
      <c r="B35" s="106">
        <v>141</v>
      </c>
      <c r="C35" s="107" t="s">
        <v>39</v>
      </c>
      <c r="D35" s="107">
        <v>918516314</v>
      </c>
      <c r="E35" s="108">
        <f>'30'!K69</f>
        <v>1255</v>
      </c>
      <c r="F35" s="104">
        <f>(Table1[[#This Row],[BOQ Value (USD)]]-750)/750</f>
        <v>0.67333333333333334</v>
      </c>
    </row>
    <row r="36" spans="1:6" ht="11.25" customHeight="1">
      <c r="A36" s="143"/>
      <c r="B36" s="144"/>
      <c r="C36" s="144"/>
      <c r="D36" s="144"/>
      <c r="E36" s="144"/>
      <c r="F36" s="145"/>
    </row>
    <row r="37" spans="1:6" ht="25.5" customHeight="1" thickBot="1">
      <c r="A37" s="133" t="s">
        <v>40</v>
      </c>
      <c r="B37" s="134"/>
      <c r="C37" s="134"/>
      <c r="D37" s="134"/>
      <c r="E37" s="98" t="e">
        <f>SUM(E6:E35)</f>
        <v>#REF!</v>
      </c>
      <c r="F37" s="96" t="e">
        <f>AVERAGE(Table1[Differ. Percent.%])</f>
        <v>#REF!</v>
      </c>
    </row>
  </sheetData>
  <mergeCells count="7">
    <mergeCell ref="A37:D37"/>
    <mergeCell ref="A1:E1"/>
    <mergeCell ref="A4:B4"/>
    <mergeCell ref="D4:E4"/>
    <mergeCell ref="A2:E2"/>
    <mergeCell ref="A3:E3"/>
    <mergeCell ref="A36:F36"/>
  </mergeCells>
  <conditionalFormatting sqref="F6:F35">
    <cfRule type="colorScale" priority="1">
      <colorScale>
        <cfvo type="min"/>
        <cfvo type="percentile" val="50"/>
        <cfvo type="max"/>
        <color rgb="FF5A8AC6"/>
        <color rgb="FFFCFCFF"/>
        <color rgb="FFF8696B"/>
      </colorScale>
    </cfRule>
  </conditionalFormatting>
  <pageMargins left="0.7" right="0.7" top="0.75" bottom="0.75" header="0.3" footer="0.3"/>
  <pageSetup paperSize="9" scale="75" orientation="portrait"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4"/>
  <dimension ref="A1:K69"/>
  <sheetViews>
    <sheetView view="pageBreakPreview" topLeftCell="A2"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403</v>
      </c>
      <c r="B3" s="280"/>
      <c r="C3" s="276" t="s">
        <v>20</v>
      </c>
      <c r="D3" s="278"/>
      <c r="E3" s="37" t="s">
        <v>44</v>
      </c>
      <c r="F3" s="281" t="s">
        <v>45</v>
      </c>
      <c r="G3" s="282"/>
      <c r="H3" s="35" t="s">
        <v>46</v>
      </c>
      <c r="I3" s="276" t="s">
        <v>47</v>
      </c>
      <c r="J3" s="277"/>
      <c r="K3" s="278"/>
    </row>
    <row r="4" spans="1:11" ht="39.75" customHeight="1">
      <c r="A4" s="279" t="s">
        <v>405</v>
      </c>
      <c r="B4" s="280"/>
      <c r="C4" s="276">
        <v>152</v>
      </c>
      <c r="D4" s="278"/>
      <c r="E4" s="38" t="s">
        <v>49</v>
      </c>
      <c r="F4" s="283" t="s">
        <v>50</v>
      </c>
      <c r="G4" s="284"/>
      <c r="H4" s="36" t="s">
        <v>406</v>
      </c>
      <c r="I4" s="276">
        <v>9</v>
      </c>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hidden="1" customHeight="1">
      <c r="A7" s="13">
        <v>1</v>
      </c>
      <c r="B7" s="201" t="s">
        <v>59</v>
      </c>
      <c r="C7" s="201"/>
      <c r="D7" s="201"/>
      <c r="E7" s="201" t="s">
        <v>60</v>
      </c>
      <c r="F7" s="201"/>
      <c r="G7" s="201"/>
      <c r="H7" s="9"/>
      <c r="I7" s="3"/>
      <c r="J7" s="3"/>
      <c r="K7" s="3"/>
    </row>
    <row r="8" spans="1:11" ht="116.25" hidden="1" customHeight="1">
      <c r="A8" s="12">
        <v>1.1000000000000001</v>
      </c>
      <c r="B8" s="182" t="s">
        <v>61</v>
      </c>
      <c r="C8" s="183"/>
      <c r="D8" s="184"/>
      <c r="E8" s="185" t="s">
        <v>62</v>
      </c>
      <c r="F8" s="186"/>
      <c r="G8" s="187"/>
      <c r="H8" s="46" t="s">
        <v>63</v>
      </c>
      <c r="I8" s="28"/>
      <c r="J8" s="27">
        <v>15</v>
      </c>
      <c r="K8" s="25">
        <f>J8*I8</f>
        <v>0</v>
      </c>
    </row>
    <row r="9" spans="1:11" ht="126.75" hidden="1" customHeight="1">
      <c r="A9" s="12">
        <v>1.2</v>
      </c>
      <c r="B9" s="172" t="s">
        <v>64</v>
      </c>
      <c r="C9" s="172"/>
      <c r="D9" s="172"/>
      <c r="E9" s="174" t="s">
        <v>65</v>
      </c>
      <c r="F9" s="174"/>
      <c r="G9" s="174"/>
      <c r="H9" s="46" t="s">
        <v>63</v>
      </c>
      <c r="I9" s="28"/>
      <c r="J9" s="27">
        <v>15</v>
      </c>
      <c r="K9" s="25">
        <f>J9*I9</f>
        <v>0</v>
      </c>
    </row>
    <row r="10" spans="1:11" ht="25.5" hidden="1" customHeight="1">
      <c r="A10" s="13">
        <v>2</v>
      </c>
      <c r="B10" s="285" t="s">
        <v>66</v>
      </c>
      <c r="C10" s="285"/>
      <c r="D10" s="285"/>
      <c r="E10" s="285" t="s">
        <v>67</v>
      </c>
      <c r="F10" s="285"/>
      <c r="G10" s="285"/>
      <c r="H10" s="47"/>
      <c r="I10" s="9"/>
      <c r="J10" s="26"/>
      <c r="K10" s="26"/>
    </row>
    <row r="11" spans="1:11" ht="101.25" hidden="1" customHeight="1">
      <c r="A11" s="12">
        <v>2.1</v>
      </c>
      <c r="B11" s="182" t="s">
        <v>68</v>
      </c>
      <c r="C11" s="183"/>
      <c r="D11" s="184"/>
      <c r="E11" s="185" t="s">
        <v>69</v>
      </c>
      <c r="F11" s="186"/>
      <c r="G11" s="187"/>
      <c r="H11" s="46" t="s">
        <v>63</v>
      </c>
      <c r="I11" s="28"/>
      <c r="J11" s="27">
        <v>4</v>
      </c>
      <c r="K11" s="25">
        <f t="shared" ref="K11:K16" si="0">J11*I11</f>
        <v>0</v>
      </c>
    </row>
    <row r="12" spans="1:11" ht="104.25" hidden="1" customHeight="1">
      <c r="A12" s="14">
        <v>2.2000000000000002</v>
      </c>
      <c r="B12" s="182" t="s">
        <v>70</v>
      </c>
      <c r="C12" s="183"/>
      <c r="D12" s="184"/>
      <c r="E12" s="185" t="s">
        <v>71</v>
      </c>
      <c r="F12" s="186"/>
      <c r="G12" s="187"/>
      <c r="H12" s="48" t="s">
        <v>72</v>
      </c>
      <c r="I12" s="28"/>
      <c r="J12" s="27">
        <v>8</v>
      </c>
      <c r="K12" s="25">
        <f t="shared" si="0"/>
        <v>0</v>
      </c>
    </row>
    <row r="13" spans="1:11" ht="93" hidden="1" customHeight="1">
      <c r="A13" s="14">
        <v>2.2999999999999998</v>
      </c>
      <c r="B13" s="182" t="s">
        <v>73</v>
      </c>
      <c r="C13" s="183"/>
      <c r="D13" s="184"/>
      <c r="E13" s="185" t="s">
        <v>74</v>
      </c>
      <c r="F13" s="186"/>
      <c r="G13" s="187"/>
      <c r="H13" s="48" t="s">
        <v>72</v>
      </c>
      <c r="I13" s="28"/>
      <c r="J13" s="27">
        <v>11</v>
      </c>
      <c r="K13" s="25">
        <f t="shared" si="0"/>
        <v>0</v>
      </c>
    </row>
    <row r="14" spans="1:11" ht="157.5" hidden="1" customHeight="1">
      <c r="A14" s="14">
        <v>2.4</v>
      </c>
      <c r="B14" s="182" t="s">
        <v>75</v>
      </c>
      <c r="C14" s="183"/>
      <c r="D14" s="184"/>
      <c r="E14" s="185" t="s">
        <v>76</v>
      </c>
      <c r="F14" s="186"/>
      <c r="G14" s="187"/>
      <c r="H14" s="46" t="s">
        <v>63</v>
      </c>
      <c r="I14" s="28"/>
      <c r="J14" s="27">
        <v>15</v>
      </c>
      <c r="K14" s="25">
        <f t="shared" si="0"/>
        <v>0</v>
      </c>
    </row>
    <row r="15" spans="1:11" ht="84" hidden="1" customHeight="1">
      <c r="A15" s="12">
        <v>2.5</v>
      </c>
      <c r="B15" s="182" t="s">
        <v>77</v>
      </c>
      <c r="C15" s="183"/>
      <c r="D15" s="184"/>
      <c r="E15" s="185" t="s">
        <v>78</v>
      </c>
      <c r="F15" s="186"/>
      <c r="G15" s="187"/>
      <c r="H15" s="46" t="s">
        <v>63</v>
      </c>
      <c r="I15" s="28"/>
      <c r="J15" s="27">
        <v>18</v>
      </c>
      <c r="K15" s="25">
        <f t="shared" si="0"/>
        <v>0</v>
      </c>
    </row>
    <row r="16" spans="1:11" ht="131.44999999999999" hidden="1" customHeight="1">
      <c r="A16" s="14">
        <v>2.6</v>
      </c>
      <c r="B16" s="182" t="s">
        <v>79</v>
      </c>
      <c r="C16" s="183"/>
      <c r="D16" s="184"/>
      <c r="E16" s="185" t="s">
        <v>80</v>
      </c>
      <c r="F16" s="186"/>
      <c r="G16" s="187"/>
      <c r="H16" s="46" t="s">
        <v>63</v>
      </c>
      <c r="I16" s="28"/>
      <c r="J16" s="27">
        <v>10</v>
      </c>
      <c r="K16" s="25">
        <f t="shared" si="0"/>
        <v>0</v>
      </c>
    </row>
    <row r="17" spans="1:11" ht="30" hidden="1" customHeight="1">
      <c r="A17" s="15">
        <v>3</v>
      </c>
      <c r="B17" s="286" t="s">
        <v>81</v>
      </c>
      <c r="C17" s="286"/>
      <c r="D17" s="286"/>
      <c r="E17" s="285" t="s">
        <v>82</v>
      </c>
      <c r="F17" s="285"/>
      <c r="G17" s="285"/>
      <c r="H17" s="47"/>
      <c r="I17" s="29"/>
      <c r="J17" s="26"/>
      <c r="K17" s="26"/>
    </row>
    <row r="18" spans="1:11" ht="90" hidden="1" customHeight="1">
      <c r="A18" s="12">
        <v>3.1</v>
      </c>
      <c r="B18" s="182" t="s">
        <v>83</v>
      </c>
      <c r="C18" s="183"/>
      <c r="D18" s="184"/>
      <c r="E18" s="185" t="s">
        <v>84</v>
      </c>
      <c r="F18" s="186"/>
      <c r="G18" s="187"/>
      <c r="H18" s="46" t="s">
        <v>85</v>
      </c>
      <c r="I18" s="28"/>
      <c r="J18" s="27">
        <v>50</v>
      </c>
      <c r="K18" s="25">
        <f t="shared" ref="K18:K23" si="1">J18*I18</f>
        <v>0</v>
      </c>
    </row>
    <row r="19" spans="1:11" ht="108.6" hidden="1" customHeight="1">
      <c r="A19" s="12">
        <v>3.2</v>
      </c>
      <c r="B19" s="182" t="s">
        <v>86</v>
      </c>
      <c r="C19" s="183"/>
      <c r="D19" s="184"/>
      <c r="E19" s="185" t="s">
        <v>87</v>
      </c>
      <c r="F19" s="186"/>
      <c r="G19" s="187"/>
      <c r="H19" s="46" t="s">
        <v>63</v>
      </c>
      <c r="I19" s="28"/>
      <c r="J19" s="27">
        <v>10</v>
      </c>
      <c r="K19" s="25">
        <f t="shared" si="1"/>
        <v>0</v>
      </c>
    </row>
    <row r="20" spans="1:11" ht="116.1" hidden="1" customHeight="1">
      <c r="A20" s="12">
        <v>3.3</v>
      </c>
      <c r="B20" s="182" t="s">
        <v>88</v>
      </c>
      <c r="C20" s="183"/>
      <c r="D20" s="184"/>
      <c r="E20" s="185" t="s">
        <v>89</v>
      </c>
      <c r="F20" s="186"/>
      <c r="G20" s="187"/>
      <c r="H20" s="46" t="s">
        <v>63</v>
      </c>
      <c r="I20" s="28"/>
      <c r="J20" s="27">
        <v>60</v>
      </c>
      <c r="K20" s="25">
        <f t="shared" si="1"/>
        <v>0</v>
      </c>
    </row>
    <row r="21" spans="1:11" ht="91.5" hidden="1" customHeight="1">
      <c r="A21" s="53">
        <v>3.4</v>
      </c>
      <c r="B21" s="182" t="s">
        <v>90</v>
      </c>
      <c r="C21" s="183"/>
      <c r="D21" s="184"/>
      <c r="E21" s="185" t="s">
        <v>91</v>
      </c>
      <c r="F21" s="186"/>
      <c r="G21" s="187"/>
      <c r="H21" s="48" t="s">
        <v>85</v>
      </c>
      <c r="I21" s="28"/>
      <c r="J21" s="27">
        <v>25</v>
      </c>
      <c r="K21" s="25">
        <f t="shared" si="1"/>
        <v>0</v>
      </c>
    </row>
    <row r="22" spans="1:11" ht="119.1" hidden="1" customHeight="1">
      <c r="A22" s="34">
        <v>3.5</v>
      </c>
      <c r="B22" s="182" t="s">
        <v>92</v>
      </c>
      <c r="C22" s="183"/>
      <c r="D22" s="184"/>
      <c r="E22" s="185" t="s">
        <v>93</v>
      </c>
      <c r="F22" s="186"/>
      <c r="G22" s="187"/>
      <c r="H22" s="46" t="s">
        <v>63</v>
      </c>
      <c r="I22" s="28"/>
      <c r="J22" s="27">
        <v>50</v>
      </c>
      <c r="K22" s="25">
        <f t="shared" si="1"/>
        <v>0</v>
      </c>
    </row>
    <row r="23" spans="1:11" ht="91.5" hidden="1" customHeight="1">
      <c r="A23" s="34">
        <v>3.6</v>
      </c>
      <c r="B23" s="182" t="s">
        <v>94</v>
      </c>
      <c r="C23" s="183"/>
      <c r="D23" s="184"/>
      <c r="E23" s="185" t="s">
        <v>95</v>
      </c>
      <c r="F23" s="186"/>
      <c r="G23" s="187"/>
      <c r="H23" s="48" t="s">
        <v>85</v>
      </c>
      <c r="I23" s="28"/>
      <c r="J23" s="27">
        <v>25</v>
      </c>
      <c r="K23" s="25">
        <f t="shared" si="1"/>
        <v>0</v>
      </c>
    </row>
    <row r="24" spans="1:11" ht="28.5" customHeight="1">
      <c r="A24" s="16">
        <v>4</v>
      </c>
      <c r="B24" s="285" t="s">
        <v>96</v>
      </c>
      <c r="C24" s="285"/>
      <c r="D24" s="285"/>
      <c r="E24" s="285" t="s">
        <v>97</v>
      </c>
      <c r="F24" s="285"/>
      <c r="G24" s="285"/>
      <c r="H24" s="47"/>
      <c r="I24" s="29"/>
      <c r="J24" s="26"/>
      <c r="K24" s="26"/>
    </row>
    <row r="25" spans="1:11" ht="148.5" hidden="1" customHeight="1">
      <c r="A25" s="77">
        <v>4.0999999999999996</v>
      </c>
      <c r="B25" s="182" t="s">
        <v>98</v>
      </c>
      <c r="C25" s="183"/>
      <c r="D25" s="184"/>
      <c r="E25" s="185" t="s">
        <v>99</v>
      </c>
      <c r="F25" s="186"/>
      <c r="G25" s="187"/>
      <c r="H25" s="46" t="s">
        <v>63</v>
      </c>
      <c r="I25" s="28"/>
      <c r="J25" s="27">
        <v>110</v>
      </c>
      <c r="K25" s="25">
        <f>J25*I25</f>
        <v>0</v>
      </c>
    </row>
    <row r="26" spans="1:11" ht="112.5" customHeight="1">
      <c r="A26" s="14">
        <v>4.2</v>
      </c>
      <c r="B26" s="182" t="s">
        <v>100</v>
      </c>
      <c r="C26" s="183"/>
      <c r="D26" s="184"/>
      <c r="E26" s="185" t="s">
        <v>101</v>
      </c>
      <c r="F26" s="186"/>
      <c r="G26" s="187"/>
      <c r="H26" s="46" t="s">
        <v>63</v>
      </c>
      <c r="I26" s="28">
        <v>2</v>
      </c>
      <c r="J26" s="27">
        <v>90</v>
      </c>
      <c r="K26" s="25">
        <f>J26*I26</f>
        <v>180</v>
      </c>
    </row>
    <row r="27" spans="1:11" ht="89.1" hidden="1" customHeight="1">
      <c r="A27" s="54">
        <v>4.3</v>
      </c>
      <c r="B27" s="182" t="s">
        <v>102</v>
      </c>
      <c r="C27" s="183"/>
      <c r="D27" s="184"/>
      <c r="E27" s="185" t="s">
        <v>103</v>
      </c>
      <c r="F27" s="186"/>
      <c r="G27" s="187"/>
      <c r="H27" s="46" t="s">
        <v>63</v>
      </c>
      <c r="I27" s="28"/>
      <c r="J27" s="27">
        <v>90</v>
      </c>
      <c r="K27" s="25">
        <f>J27*I27</f>
        <v>0</v>
      </c>
    </row>
    <row r="28" spans="1:11" ht="97.5" hidden="1" customHeight="1">
      <c r="A28" s="14">
        <v>4.4000000000000004</v>
      </c>
      <c r="B28" s="182" t="s">
        <v>104</v>
      </c>
      <c r="C28" s="183"/>
      <c r="D28" s="184"/>
      <c r="E28" s="185" t="s">
        <v>105</v>
      </c>
      <c r="F28" s="186"/>
      <c r="G28" s="187"/>
      <c r="H28" s="49" t="s">
        <v>106</v>
      </c>
      <c r="I28" s="28"/>
      <c r="J28" s="27">
        <v>8</v>
      </c>
      <c r="K28" s="25">
        <f>J28*I28</f>
        <v>0</v>
      </c>
    </row>
    <row r="29" spans="1:11" ht="137.25" hidden="1" customHeight="1">
      <c r="A29" s="14">
        <v>4.5</v>
      </c>
      <c r="B29" s="182" t="s">
        <v>107</v>
      </c>
      <c r="C29" s="183"/>
      <c r="D29" s="184"/>
      <c r="E29" s="185" t="s">
        <v>108</v>
      </c>
      <c r="F29" s="186"/>
      <c r="G29" s="187"/>
      <c r="H29" s="49" t="s">
        <v>106</v>
      </c>
      <c r="I29" s="28"/>
      <c r="J29" s="27">
        <v>35</v>
      </c>
      <c r="K29" s="25">
        <f>J29*I29</f>
        <v>0</v>
      </c>
    </row>
    <row r="30" spans="1:11" ht="33" hidden="1" customHeight="1">
      <c r="A30" s="16">
        <v>5</v>
      </c>
      <c r="B30" s="285" t="s">
        <v>109</v>
      </c>
      <c r="C30" s="285"/>
      <c r="D30" s="285"/>
      <c r="E30" s="285" t="s">
        <v>110</v>
      </c>
      <c r="F30" s="285"/>
      <c r="G30" s="285"/>
      <c r="H30" s="47"/>
      <c r="I30" s="30"/>
      <c r="J30" s="26"/>
      <c r="K30" s="26"/>
    </row>
    <row r="31" spans="1:11" ht="167.25" hidden="1" customHeight="1">
      <c r="A31" s="55">
        <v>5.0999999999999996</v>
      </c>
      <c r="B31" s="172" t="s">
        <v>111</v>
      </c>
      <c r="C31" s="172"/>
      <c r="D31" s="172"/>
      <c r="E31" s="174" t="s">
        <v>112</v>
      </c>
      <c r="F31" s="174"/>
      <c r="G31" s="174"/>
      <c r="H31" s="48" t="s">
        <v>72</v>
      </c>
      <c r="I31" s="28"/>
      <c r="J31" s="27">
        <v>10</v>
      </c>
      <c r="K31" s="25">
        <f>J31*I31</f>
        <v>0</v>
      </c>
    </row>
    <row r="32" spans="1:11" ht="135" hidden="1" customHeight="1">
      <c r="A32" s="14">
        <v>5.2</v>
      </c>
      <c r="B32" s="172" t="s">
        <v>113</v>
      </c>
      <c r="C32" s="172"/>
      <c r="D32" s="172"/>
      <c r="E32" s="287" t="s">
        <v>114</v>
      </c>
      <c r="F32" s="287"/>
      <c r="G32" s="287"/>
      <c r="H32" s="48" t="s">
        <v>63</v>
      </c>
      <c r="I32" s="28"/>
      <c r="J32" s="27">
        <v>35</v>
      </c>
      <c r="K32" s="25">
        <f>J32*I32</f>
        <v>0</v>
      </c>
    </row>
    <row r="33" spans="1:11" ht="33" hidden="1" customHeight="1">
      <c r="A33" s="41">
        <v>6</v>
      </c>
      <c r="B33" s="288" t="s">
        <v>115</v>
      </c>
      <c r="C33" s="289"/>
      <c r="D33" s="290"/>
      <c r="E33" s="288" t="s">
        <v>116</v>
      </c>
      <c r="F33" s="289"/>
      <c r="G33" s="290"/>
      <c r="H33" s="50"/>
      <c r="I33" s="30"/>
      <c r="J33" s="26"/>
      <c r="K33" s="26"/>
    </row>
    <row r="34" spans="1:11" ht="112.5" hidden="1" customHeight="1">
      <c r="A34" s="54">
        <v>6.1</v>
      </c>
      <c r="B34" s="182" t="s">
        <v>117</v>
      </c>
      <c r="C34" s="183"/>
      <c r="D34" s="184"/>
      <c r="E34" s="185" t="s">
        <v>118</v>
      </c>
      <c r="F34" s="186"/>
      <c r="G34" s="187"/>
      <c r="H34" s="46" t="s">
        <v>85</v>
      </c>
      <c r="I34" s="28"/>
      <c r="J34" s="27">
        <v>200</v>
      </c>
      <c r="K34" s="25">
        <f>J34*I34</f>
        <v>0</v>
      </c>
    </row>
    <row r="35" spans="1:11" ht="113.25" hidden="1" customHeight="1">
      <c r="A35" s="54">
        <v>6.2</v>
      </c>
      <c r="B35" s="182" t="s">
        <v>119</v>
      </c>
      <c r="C35" s="183"/>
      <c r="D35" s="184"/>
      <c r="E35" s="185" t="s">
        <v>120</v>
      </c>
      <c r="F35" s="186"/>
      <c r="G35" s="187"/>
      <c r="H35" s="48" t="s">
        <v>85</v>
      </c>
      <c r="I35" s="28"/>
      <c r="J35" s="27">
        <v>200</v>
      </c>
      <c r="K35" s="25">
        <f>J35*I35</f>
        <v>0</v>
      </c>
    </row>
    <row r="36" spans="1:11" ht="113.25" hidden="1" customHeight="1">
      <c r="A36" s="12">
        <v>6.3</v>
      </c>
      <c r="B36" s="172" t="s">
        <v>121</v>
      </c>
      <c r="C36" s="172"/>
      <c r="D36" s="172"/>
      <c r="E36" s="174" t="s">
        <v>122</v>
      </c>
      <c r="F36" s="174"/>
      <c r="G36" s="174"/>
      <c r="H36" s="48" t="s">
        <v>85</v>
      </c>
      <c r="I36" s="28"/>
      <c r="J36" s="27">
        <v>250</v>
      </c>
      <c r="K36" s="25">
        <f t="shared" ref="K36:K54" si="2">J36*I36</f>
        <v>0</v>
      </c>
    </row>
    <row r="37" spans="1:11" ht="113.25" hidden="1" customHeight="1">
      <c r="A37" s="12">
        <v>6.4</v>
      </c>
      <c r="B37" s="172" t="s">
        <v>123</v>
      </c>
      <c r="C37" s="172"/>
      <c r="D37" s="172"/>
      <c r="E37" s="174" t="s">
        <v>124</v>
      </c>
      <c r="F37" s="174"/>
      <c r="G37" s="174"/>
      <c r="H37" s="48" t="s">
        <v>85</v>
      </c>
      <c r="I37" s="28"/>
      <c r="J37" s="27">
        <v>210</v>
      </c>
      <c r="K37" s="25">
        <f t="shared" si="2"/>
        <v>0</v>
      </c>
    </row>
    <row r="38" spans="1:11" ht="113.25" hidden="1" customHeight="1">
      <c r="A38" s="54">
        <v>6.5</v>
      </c>
      <c r="B38" s="172" t="s">
        <v>125</v>
      </c>
      <c r="C38" s="172"/>
      <c r="D38" s="172"/>
      <c r="E38" s="174" t="s">
        <v>126</v>
      </c>
      <c r="F38" s="174"/>
      <c r="G38" s="174"/>
      <c r="H38" s="48" t="s">
        <v>72</v>
      </c>
      <c r="I38" s="28"/>
      <c r="J38" s="27">
        <v>15</v>
      </c>
      <c r="K38" s="25">
        <f t="shared" si="2"/>
        <v>0</v>
      </c>
    </row>
    <row r="39" spans="1:11" ht="87.75" hidden="1" customHeight="1">
      <c r="A39" s="54">
        <v>6.6</v>
      </c>
      <c r="B39" s="172" t="s">
        <v>127</v>
      </c>
      <c r="C39" s="172"/>
      <c r="D39" s="172"/>
      <c r="E39" s="174" t="s">
        <v>128</v>
      </c>
      <c r="F39" s="174"/>
      <c r="G39" s="174"/>
      <c r="H39" s="48" t="s">
        <v>85</v>
      </c>
      <c r="I39" s="28"/>
      <c r="J39" s="27">
        <v>30</v>
      </c>
      <c r="K39" s="25">
        <f t="shared" si="2"/>
        <v>0</v>
      </c>
    </row>
    <row r="40" spans="1:11" ht="113.25" hidden="1" customHeight="1">
      <c r="A40" s="12">
        <v>6.7</v>
      </c>
      <c r="B40" s="172" t="s">
        <v>129</v>
      </c>
      <c r="C40" s="172"/>
      <c r="D40" s="172"/>
      <c r="E40" s="174" t="s">
        <v>130</v>
      </c>
      <c r="F40" s="174"/>
      <c r="G40" s="174"/>
      <c r="H40" s="48" t="s">
        <v>72</v>
      </c>
      <c r="I40" s="28"/>
      <c r="J40" s="27">
        <v>20</v>
      </c>
      <c r="K40" s="25">
        <f t="shared" si="2"/>
        <v>0</v>
      </c>
    </row>
    <row r="41" spans="1:11" ht="137.1" hidden="1" customHeight="1">
      <c r="A41" s="12">
        <v>6.8</v>
      </c>
      <c r="B41" s="172" t="s">
        <v>131</v>
      </c>
      <c r="C41" s="172"/>
      <c r="D41" s="172"/>
      <c r="E41" s="174" t="s">
        <v>132</v>
      </c>
      <c r="F41" s="174"/>
      <c r="G41" s="174"/>
      <c r="H41" s="48" t="s">
        <v>85</v>
      </c>
      <c r="I41" s="28"/>
      <c r="J41" s="27">
        <v>175</v>
      </c>
      <c r="K41" s="25">
        <f t="shared" si="2"/>
        <v>0</v>
      </c>
    </row>
    <row r="42" spans="1:11" ht="72" hidden="1" customHeight="1">
      <c r="A42" s="12">
        <v>6.9</v>
      </c>
      <c r="B42" s="172" t="s">
        <v>133</v>
      </c>
      <c r="C42" s="172"/>
      <c r="D42" s="172"/>
      <c r="E42" s="174" t="s">
        <v>134</v>
      </c>
      <c r="F42" s="174"/>
      <c r="G42" s="174"/>
      <c r="H42" s="48" t="s">
        <v>85</v>
      </c>
      <c r="I42" s="28"/>
      <c r="J42" s="27">
        <v>35</v>
      </c>
      <c r="K42" s="25">
        <f t="shared" si="2"/>
        <v>0</v>
      </c>
    </row>
    <row r="43" spans="1:11" ht="75" hidden="1" customHeight="1">
      <c r="A43" s="57">
        <v>6.1</v>
      </c>
      <c r="B43" s="172" t="s">
        <v>135</v>
      </c>
      <c r="C43" s="172"/>
      <c r="D43" s="172"/>
      <c r="E43" s="174" t="s">
        <v>136</v>
      </c>
      <c r="F43" s="174"/>
      <c r="G43" s="174"/>
      <c r="H43" s="48" t="s">
        <v>85</v>
      </c>
      <c r="I43" s="28"/>
      <c r="J43" s="27">
        <v>20</v>
      </c>
      <c r="K43" s="25">
        <f t="shared" si="2"/>
        <v>0</v>
      </c>
    </row>
    <row r="44" spans="1:11" ht="57.75" hidden="1" customHeight="1">
      <c r="A44" s="40">
        <v>6.11</v>
      </c>
      <c r="B44" s="172" t="s">
        <v>137</v>
      </c>
      <c r="C44" s="172"/>
      <c r="D44" s="172"/>
      <c r="E44" s="174" t="s">
        <v>138</v>
      </c>
      <c r="F44" s="174"/>
      <c r="G44" s="174"/>
      <c r="H44" s="48" t="s">
        <v>85</v>
      </c>
      <c r="I44" s="28"/>
      <c r="J44" s="27">
        <v>120</v>
      </c>
      <c r="K44" s="25">
        <f t="shared" si="2"/>
        <v>0</v>
      </c>
    </row>
    <row r="45" spans="1:11" ht="111" hidden="1" customHeight="1">
      <c r="A45" s="57">
        <v>6.12</v>
      </c>
      <c r="B45" s="172" t="s">
        <v>139</v>
      </c>
      <c r="C45" s="172"/>
      <c r="D45" s="172"/>
      <c r="E45" s="174" t="s">
        <v>140</v>
      </c>
      <c r="F45" s="174"/>
      <c r="G45" s="174"/>
      <c r="H45" s="48" t="s">
        <v>85</v>
      </c>
      <c r="I45" s="28"/>
      <c r="J45" s="27">
        <v>90</v>
      </c>
      <c r="K45" s="25">
        <f t="shared" si="2"/>
        <v>0</v>
      </c>
    </row>
    <row r="46" spans="1:11" ht="106.35" hidden="1" customHeight="1">
      <c r="A46" s="57">
        <v>6.13</v>
      </c>
      <c r="B46" s="172" t="s">
        <v>141</v>
      </c>
      <c r="C46" s="172"/>
      <c r="D46" s="172"/>
      <c r="E46" s="174" t="s">
        <v>142</v>
      </c>
      <c r="F46" s="174"/>
      <c r="G46" s="174"/>
      <c r="H46" s="48" t="s">
        <v>85</v>
      </c>
      <c r="I46" s="28"/>
      <c r="J46" s="27">
        <v>90</v>
      </c>
      <c r="K46" s="25">
        <f t="shared" si="2"/>
        <v>0</v>
      </c>
    </row>
    <row r="47" spans="1:11" ht="97.35" hidden="1" customHeight="1">
      <c r="A47" s="40">
        <v>6.14</v>
      </c>
      <c r="B47" s="172" t="s">
        <v>143</v>
      </c>
      <c r="C47" s="172"/>
      <c r="D47" s="172"/>
      <c r="E47" s="173" t="s">
        <v>144</v>
      </c>
      <c r="F47" s="173"/>
      <c r="G47" s="173"/>
      <c r="H47" s="48" t="s">
        <v>85</v>
      </c>
      <c r="I47" s="28"/>
      <c r="J47" s="27">
        <v>220</v>
      </c>
      <c r="K47" s="25">
        <f t="shared" si="2"/>
        <v>0</v>
      </c>
    </row>
    <row r="48" spans="1:11" ht="113.45" hidden="1" customHeight="1">
      <c r="A48" s="57">
        <v>6.15</v>
      </c>
      <c r="B48" s="172" t="s">
        <v>145</v>
      </c>
      <c r="C48" s="172"/>
      <c r="D48" s="172"/>
      <c r="E48" s="174" t="s">
        <v>146</v>
      </c>
      <c r="F48" s="174"/>
      <c r="G48" s="174"/>
      <c r="H48" s="48" t="s">
        <v>85</v>
      </c>
      <c r="I48" s="28"/>
      <c r="J48" s="27">
        <v>120</v>
      </c>
      <c r="K48" s="25">
        <f t="shared" si="2"/>
        <v>0</v>
      </c>
    </row>
    <row r="49" spans="1:11" ht="97.5" hidden="1" customHeight="1">
      <c r="A49" s="40">
        <v>6.16</v>
      </c>
      <c r="B49" s="172" t="s">
        <v>147</v>
      </c>
      <c r="C49" s="172"/>
      <c r="D49" s="172"/>
      <c r="E49" s="173" t="s">
        <v>148</v>
      </c>
      <c r="F49" s="173"/>
      <c r="G49" s="173"/>
      <c r="H49" s="48" t="s">
        <v>85</v>
      </c>
      <c r="I49" s="28"/>
      <c r="J49" s="27">
        <v>175</v>
      </c>
      <c r="K49" s="25">
        <f t="shared" si="2"/>
        <v>0</v>
      </c>
    </row>
    <row r="50" spans="1:11" ht="110.1" hidden="1" customHeight="1">
      <c r="A50" s="40">
        <v>6.17</v>
      </c>
      <c r="B50" s="172" t="s">
        <v>149</v>
      </c>
      <c r="C50" s="172"/>
      <c r="D50" s="172"/>
      <c r="E50" s="174" t="s">
        <v>150</v>
      </c>
      <c r="F50" s="174"/>
      <c r="G50" s="174"/>
      <c r="H50" s="48" t="s">
        <v>85</v>
      </c>
      <c r="I50" s="28"/>
      <c r="J50" s="27">
        <v>185</v>
      </c>
      <c r="K50" s="25">
        <f t="shared" si="2"/>
        <v>0</v>
      </c>
    </row>
    <row r="51" spans="1:11" ht="138.6" hidden="1" customHeight="1">
      <c r="A51" s="40">
        <v>6.1800000000000104</v>
      </c>
      <c r="B51" s="172" t="s">
        <v>151</v>
      </c>
      <c r="C51" s="172"/>
      <c r="D51" s="172"/>
      <c r="E51" s="174" t="s">
        <v>152</v>
      </c>
      <c r="F51" s="174"/>
      <c r="G51" s="174"/>
      <c r="H51" s="48" t="s">
        <v>153</v>
      </c>
      <c r="I51" s="28"/>
      <c r="J51" s="27">
        <v>120</v>
      </c>
      <c r="K51" s="25">
        <f t="shared" si="2"/>
        <v>0</v>
      </c>
    </row>
    <row r="52" spans="1:11" ht="31.5" hidden="1" customHeight="1">
      <c r="A52" s="31">
        <v>7</v>
      </c>
      <c r="B52" s="291" t="s">
        <v>154</v>
      </c>
      <c r="C52" s="292"/>
      <c r="D52" s="293"/>
      <c r="E52" s="294" t="s">
        <v>155</v>
      </c>
      <c r="F52" s="294"/>
      <c r="G52" s="294"/>
      <c r="H52" s="51"/>
      <c r="I52" s="32"/>
      <c r="J52" s="32"/>
      <c r="K52" s="33"/>
    </row>
    <row r="53" spans="1:11" ht="113.25" hidden="1" customHeight="1">
      <c r="A53" s="14">
        <v>7.1</v>
      </c>
      <c r="B53" s="172" t="s">
        <v>156</v>
      </c>
      <c r="C53" s="172"/>
      <c r="D53" s="172"/>
      <c r="E53" s="174" t="s">
        <v>157</v>
      </c>
      <c r="F53" s="174"/>
      <c r="G53" s="174"/>
      <c r="H53" s="48"/>
      <c r="I53" s="28"/>
      <c r="J53" s="27">
        <v>25</v>
      </c>
      <c r="K53" s="25">
        <f t="shared" si="2"/>
        <v>0</v>
      </c>
    </row>
    <row r="54" spans="1:11" ht="113.25" hidden="1" customHeight="1">
      <c r="A54" s="14">
        <v>7.2</v>
      </c>
      <c r="B54" s="172" t="s">
        <v>158</v>
      </c>
      <c r="C54" s="172"/>
      <c r="D54" s="172"/>
      <c r="E54" s="173" t="s">
        <v>159</v>
      </c>
      <c r="F54" s="173"/>
      <c r="G54" s="173"/>
      <c r="H54" s="48"/>
      <c r="I54" s="28"/>
      <c r="J54" s="27">
        <v>25</v>
      </c>
      <c r="K54" s="25">
        <f t="shared" si="2"/>
        <v>0</v>
      </c>
    </row>
    <row r="55" spans="1:11" ht="31.5" customHeight="1" thickBot="1">
      <c r="A55" s="31">
        <v>8</v>
      </c>
      <c r="B55" s="291" t="s">
        <v>160</v>
      </c>
      <c r="C55" s="292"/>
      <c r="D55" s="293"/>
      <c r="E55" s="294" t="s">
        <v>161</v>
      </c>
      <c r="F55" s="294"/>
      <c r="G55" s="294"/>
      <c r="H55" s="51"/>
      <c r="I55" s="32"/>
      <c r="J55" s="32"/>
      <c r="K55" s="33"/>
    </row>
    <row r="56" spans="1:11" ht="127.5" customHeight="1" thickBot="1">
      <c r="A56" s="56">
        <v>8.1</v>
      </c>
      <c r="B56" s="295" t="s">
        <v>162</v>
      </c>
      <c r="C56" s="296"/>
      <c r="D56" s="297"/>
      <c r="E56" s="298" t="s">
        <v>163</v>
      </c>
      <c r="F56" s="299"/>
      <c r="G56" s="300"/>
      <c r="H56" s="52" t="s">
        <v>85</v>
      </c>
      <c r="I56" s="43">
        <v>4</v>
      </c>
      <c r="J56" s="44">
        <v>50</v>
      </c>
      <c r="K56" s="45">
        <f t="shared" ref="K56:K67" si="3">I56*J56</f>
        <v>200</v>
      </c>
    </row>
    <row r="57" spans="1:11" ht="124.5" customHeight="1" thickBot="1">
      <c r="A57" s="55">
        <v>8.1999999999999993</v>
      </c>
      <c r="B57" s="146" t="s">
        <v>164</v>
      </c>
      <c r="C57" s="146"/>
      <c r="D57" s="146"/>
      <c r="E57" s="147" t="s">
        <v>165</v>
      </c>
      <c r="F57" s="147"/>
      <c r="G57" s="147"/>
      <c r="H57" s="48" t="s">
        <v>85</v>
      </c>
      <c r="I57" s="43">
        <v>4</v>
      </c>
      <c r="J57" s="44">
        <v>10</v>
      </c>
      <c r="K57" s="45">
        <f t="shared" si="3"/>
        <v>40</v>
      </c>
    </row>
    <row r="58" spans="1:11" ht="120" customHeight="1">
      <c r="A58" s="56">
        <v>8.3000000000000007</v>
      </c>
      <c r="B58" s="170" t="s">
        <v>164</v>
      </c>
      <c r="C58" s="170"/>
      <c r="D58" s="170"/>
      <c r="E58" s="171" t="s">
        <v>166</v>
      </c>
      <c r="F58" s="171"/>
      <c r="G58" s="171"/>
      <c r="H58" s="49" t="s">
        <v>85</v>
      </c>
      <c r="I58" s="43">
        <v>4</v>
      </c>
      <c r="J58" s="44">
        <v>10</v>
      </c>
      <c r="K58" s="45">
        <f t="shared" si="3"/>
        <v>40</v>
      </c>
    </row>
    <row r="59" spans="1:11" ht="150" customHeight="1" thickBot="1">
      <c r="A59" s="14">
        <v>8.4</v>
      </c>
      <c r="B59" s="146" t="s">
        <v>167</v>
      </c>
      <c r="C59" s="146"/>
      <c r="D59" s="146"/>
      <c r="E59" s="147" t="s">
        <v>168</v>
      </c>
      <c r="F59" s="147"/>
      <c r="G59" s="147"/>
      <c r="H59" s="48" t="s">
        <v>85</v>
      </c>
      <c r="I59" s="28">
        <v>3</v>
      </c>
      <c r="J59" s="27">
        <v>30</v>
      </c>
      <c r="K59" s="45">
        <f t="shared" si="3"/>
        <v>90</v>
      </c>
    </row>
    <row r="60" spans="1:11" ht="148.5" hidden="1" customHeight="1">
      <c r="A60" s="42">
        <v>8.5</v>
      </c>
      <c r="B60" s="146" t="s">
        <v>169</v>
      </c>
      <c r="C60" s="146"/>
      <c r="D60" s="146"/>
      <c r="E60" s="147" t="s">
        <v>170</v>
      </c>
      <c r="F60" s="147"/>
      <c r="G60" s="147"/>
      <c r="H60" s="48" t="s">
        <v>85</v>
      </c>
      <c r="I60" s="28"/>
      <c r="J60" s="27">
        <v>45</v>
      </c>
      <c r="K60" s="25">
        <f t="shared" si="3"/>
        <v>0</v>
      </c>
    </row>
    <row r="61" spans="1:11" ht="172.5" hidden="1" customHeight="1" thickBot="1">
      <c r="A61" s="14">
        <v>8.6</v>
      </c>
      <c r="B61" s="146" t="s">
        <v>171</v>
      </c>
      <c r="C61" s="146"/>
      <c r="D61" s="146"/>
      <c r="E61" s="147" t="s">
        <v>172</v>
      </c>
      <c r="F61" s="147"/>
      <c r="G61" s="147"/>
      <c r="H61" s="48" t="s">
        <v>85</v>
      </c>
      <c r="I61" s="28"/>
      <c r="J61" s="27">
        <v>60</v>
      </c>
      <c r="K61" s="25">
        <f t="shared" si="3"/>
        <v>0</v>
      </c>
    </row>
    <row r="62" spans="1:11" ht="150" customHeight="1" thickBot="1">
      <c r="A62" s="42">
        <v>8.6999999999999993</v>
      </c>
      <c r="B62" s="146" t="s">
        <v>173</v>
      </c>
      <c r="C62" s="146"/>
      <c r="D62" s="146"/>
      <c r="E62" s="147" t="s">
        <v>174</v>
      </c>
      <c r="F62" s="147"/>
      <c r="G62" s="147"/>
      <c r="H62" s="48" t="s">
        <v>85</v>
      </c>
      <c r="I62" s="28">
        <v>1</v>
      </c>
      <c r="J62" s="27">
        <v>50</v>
      </c>
      <c r="K62" s="25">
        <f t="shared" si="3"/>
        <v>50</v>
      </c>
    </row>
    <row r="63" spans="1:11" ht="195.75" hidden="1" customHeight="1" thickBot="1">
      <c r="A63" s="14">
        <v>8.8000000000000007</v>
      </c>
      <c r="B63" s="146" t="s">
        <v>175</v>
      </c>
      <c r="C63" s="146"/>
      <c r="D63" s="146"/>
      <c r="E63" s="147" t="s">
        <v>176</v>
      </c>
      <c r="F63" s="147"/>
      <c r="G63" s="147"/>
      <c r="H63" s="48" t="s">
        <v>85</v>
      </c>
      <c r="I63" s="28"/>
      <c r="J63" s="27">
        <v>75</v>
      </c>
      <c r="K63" s="25">
        <f t="shared" si="3"/>
        <v>0</v>
      </c>
    </row>
    <row r="64" spans="1:11" ht="150" customHeight="1">
      <c r="A64" s="56">
        <v>8.9</v>
      </c>
      <c r="B64" s="146" t="s">
        <v>177</v>
      </c>
      <c r="C64" s="146"/>
      <c r="D64" s="146"/>
      <c r="E64" s="147" t="s">
        <v>178</v>
      </c>
      <c r="F64" s="147"/>
      <c r="G64" s="147"/>
      <c r="H64" s="48" t="s">
        <v>72</v>
      </c>
      <c r="I64" s="28">
        <v>25</v>
      </c>
      <c r="J64" s="27">
        <v>5</v>
      </c>
      <c r="K64" s="25">
        <f t="shared" si="3"/>
        <v>125</v>
      </c>
    </row>
    <row r="65" spans="1:11" ht="129" customHeight="1">
      <c r="A65" s="40">
        <v>8.1</v>
      </c>
      <c r="B65" s="146" t="s">
        <v>179</v>
      </c>
      <c r="C65" s="146"/>
      <c r="D65" s="146"/>
      <c r="E65" s="147" t="s">
        <v>180</v>
      </c>
      <c r="F65" s="147"/>
      <c r="G65" s="147"/>
      <c r="H65" s="48" t="s">
        <v>72</v>
      </c>
      <c r="I65" s="28">
        <v>25</v>
      </c>
      <c r="J65" s="27">
        <v>4</v>
      </c>
      <c r="K65" s="25">
        <f t="shared" si="3"/>
        <v>100</v>
      </c>
    </row>
    <row r="66" spans="1:11" ht="121.5" hidden="1" customHeight="1">
      <c r="A66" s="40">
        <v>8.11</v>
      </c>
      <c r="B66" s="146" t="s">
        <v>181</v>
      </c>
      <c r="C66" s="146"/>
      <c r="D66" s="146"/>
      <c r="E66" s="147" t="s">
        <v>182</v>
      </c>
      <c r="F66" s="147"/>
      <c r="G66" s="147"/>
      <c r="H66" s="48" t="s">
        <v>72</v>
      </c>
      <c r="I66" s="28"/>
      <c r="J66" s="27">
        <v>6</v>
      </c>
      <c r="K66" s="25">
        <f t="shared" si="3"/>
        <v>0</v>
      </c>
    </row>
    <row r="67" spans="1:11" ht="121.5" hidden="1" customHeight="1">
      <c r="A67" s="40">
        <v>8.1199999999999992</v>
      </c>
      <c r="B67" s="146" t="s">
        <v>183</v>
      </c>
      <c r="C67" s="146"/>
      <c r="D67" s="146"/>
      <c r="E67" s="147" t="s">
        <v>184</v>
      </c>
      <c r="F67" s="147"/>
      <c r="G67" s="147"/>
      <c r="H67" s="48" t="s">
        <v>72</v>
      </c>
      <c r="I67" s="28"/>
      <c r="J67" s="27">
        <v>8</v>
      </c>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825</v>
      </c>
    </row>
  </sheetData>
  <mergeCells count="135">
    <mergeCell ref="I4:K4"/>
    <mergeCell ref="B6:D6"/>
    <mergeCell ref="E6:G6"/>
    <mergeCell ref="A1:K1"/>
    <mergeCell ref="A2:K2"/>
    <mergeCell ref="A3:B3"/>
    <mergeCell ref="C3:D3"/>
    <mergeCell ref="F3:G3"/>
    <mergeCell ref="I3:K3"/>
    <mergeCell ref="B7:D7"/>
    <mergeCell ref="E7:G7"/>
    <mergeCell ref="B8:D8"/>
    <mergeCell ref="E8:G8"/>
    <mergeCell ref="B9:D9"/>
    <mergeCell ref="E9:G9"/>
    <mergeCell ref="A4:B4"/>
    <mergeCell ref="C4:D4"/>
    <mergeCell ref="F4:G4"/>
    <mergeCell ref="B13:D13"/>
    <mergeCell ref="E13:G13"/>
    <mergeCell ref="B14:D14"/>
    <mergeCell ref="E14:G14"/>
    <mergeCell ref="B15:D15"/>
    <mergeCell ref="E15:G15"/>
    <mergeCell ref="B10:D10"/>
    <mergeCell ref="E10:G10"/>
    <mergeCell ref="B11:D11"/>
    <mergeCell ref="E11:G11"/>
    <mergeCell ref="B12:D12"/>
    <mergeCell ref="E12:G12"/>
    <mergeCell ref="B18:D18"/>
    <mergeCell ref="E18:G18"/>
    <mergeCell ref="B19:D19"/>
    <mergeCell ref="E19:G19"/>
    <mergeCell ref="B20:D20"/>
    <mergeCell ref="E20:G20"/>
    <mergeCell ref="B16:D16"/>
    <mergeCell ref="E16:G16"/>
    <mergeCell ref="B17:D17"/>
    <mergeCell ref="E17:G17"/>
    <mergeCell ref="B24:D24"/>
    <mergeCell ref="E24:G24"/>
    <mergeCell ref="B25:D25"/>
    <mergeCell ref="E25:G25"/>
    <mergeCell ref="B26:D26"/>
    <mergeCell ref="E26:G26"/>
    <mergeCell ref="B21:D21"/>
    <mergeCell ref="E21:G21"/>
    <mergeCell ref="B22:D22"/>
    <mergeCell ref="E22:G22"/>
    <mergeCell ref="B23:D23"/>
    <mergeCell ref="E23:G23"/>
    <mergeCell ref="B30:D30"/>
    <mergeCell ref="E30:G30"/>
    <mergeCell ref="B31:D31"/>
    <mergeCell ref="E31:G31"/>
    <mergeCell ref="B32:D32"/>
    <mergeCell ref="E32:G32"/>
    <mergeCell ref="B27:D27"/>
    <mergeCell ref="E27:G27"/>
    <mergeCell ref="B28:D28"/>
    <mergeCell ref="E28:G28"/>
    <mergeCell ref="B29:D29"/>
    <mergeCell ref="E29:G29"/>
    <mergeCell ref="B36:D36"/>
    <mergeCell ref="E36:G36"/>
    <mergeCell ref="B37:D37"/>
    <mergeCell ref="E37:G37"/>
    <mergeCell ref="B38:D38"/>
    <mergeCell ref="E38:G38"/>
    <mergeCell ref="B33:D33"/>
    <mergeCell ref="E33:G33"/>
    <mergeCell ref="B34:D34"/>
    <mergeCell ref="E34:G34"/>
    <mergeCell ref="B35:D35"/>
    <mergeCell ref="E35:G35"/>
    <mergeCell ref="B42:D42"/>
    <mergeCell ref="E42:G42"/>
    <mergeCell ref="B43:D43"/>
    <mergeCell ref="E43:G43"/>
    <mergeCell ref="B44:D44"/>
    <mergeCell ref="E44:G44"/>
    <mergeCell ref="B39:D39"/>
    <mergeCell ref="E39:G39"/>
    <mergeCell ref="B40:D40"/>
    <mergeCell ref="E40:G40"/>
    <mergeCell ref="B41:D41"/>
    <mergeCell ref="E41:G41"/>
    <mergeCell ref="B48:D48"/>
    <mergeCell ref="E48:G48"/>
    <mergeCell ref="B49:D49"/>
    <mergeCell ref="E49:G49"/>
    <mergeCell ref="B50:D50"/>
    <mergeCell ref="E50:G50"/>
    <mergeCell ref="B45:D45"/>
    <mergeCell ref="E45:G45"/>
    <mergeCell ref="B46:D46"/>
    <mergeCell ref="E46:G46"/>
    <mergeCell ref="B47:D47"/>
    <mergeCell ref="E47:G47"/>
    <mergeCell ref="B54:D54"/>
    <mergeCell ref="E54:G54"/>
    <mergeCell ref="B55:D55"/>
    <mergeCell ref="E55:G55"/>
    <mergeCell ref="B56:D56"/>
    <mergeCell ref="E56:G56"/>
    <mergeCell ref="B51:D51"/>
    <mergeCell ref="E51:G51"/>
    <mergeCell ref="B52:D52"/>
    <mergeCell ref="E52:G52"/>
    <mergeCell ref="B53:D53"/>
    <mergeCell ref="E53:G53"/>
    <mergeCell ref="B60:D60"/>
    <mergeCell ref="E60:G60"/>
    <mergeCell ref="B61:D61"/>
    <mergeCell ref="E61:G61"/>
    <mergeCell ref="B62:D62"/>
    <mergeCell ref="E62:G62"/>
    <mergeCell ref="B57:D57"/>
    <mergeCell ref="E57:G57"/>
    <mergeCell ref="B58:D58"/>
    <mergeCell ref="E58:G58"/>
    <mergeCell ref="B59:D59"/>
    <mergeCell ref="E59:G59"/>
    <mergeCell ref="B66:D66"/>
    <mergeCell ref="E66:G66"/>
    <mergeCell ref="B67:D67"/>
    <mergeCell ref="E67:G67"/>
    <mergeCell ref="A68:K68"/>
    <mergeCell ref="B63:D63"/>
    <mergeCell ref="E63:G63"/>
    <mergeCell ref="B64:D64"/>
    <mergeCell ref="E64:G64"/>
    <mergeCell ref="B65:D65"/>
    <mergeCell ref="E65:G65"/>
  </mergeCells>
  <printOptions horizontalCentered="1" verticalCentered="1"/>
  <pageMargins left="0" right="0" top="0" bottom="0" header="0" footer="0"/>
  <pageSetup scale="7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5"/>
  <dimension ref="A1:K69"/>
  <sheetViews>
    <sheetView view="pageBreakPreview" topLeftCell="A10"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403</v>
      </c>
      <c r="B3" s="280"/>
      <c r="C3" s="276" t="s">
        <v>409</v>
      </c>
      <c r="D3" s="278"/>
      <c r="E3" s="37" t="s">
        <v>44</v>
      </c>
      <c r="F3" s="281" t="s">
        <v>45</v>
      </c>
      <c r="G3" s="282"/>
      <c r="H3" s="35" t="s">
        <v>46</v>
      </c>
      <c r="I3" s="276" t="s">
        <v>47</v>
      </c>
      <c r="J3" s="277"/>
      <c r="K3" s="278"/>
    </row>
    <row r="4" spans="1:11" ht="39.75" customHeight="1">
      <c r="A4" s="279" t="s">
        <v>405</v>
      </c>
      <c r="B4" s="280"/>
      <c r="C4" s="276">
        <v>136</v>
      </c>
      <c r="D4" s="278"/>
      <c r="E4" s="38" t="s">
        <v>49</v>
      </c>
      <c r="F4" s="283" t="s">
        <v>50</v>
      </c>
      <c r="G4" s="284"/>
      <c r="H4" s="36" t="s">
        <v>406</v>
      </c>
      <c r="I4" s="276">
        <v>10</v>
      </c>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hidden="1" customHeight="1">
      <c r="A7" s="13">
        <v>1</v>
      </c>
      <c r="B7" s="201" t="s">
        <v>59</v>
      </c>
      <c r="C7" s="201"/>
      <c r="D7" s="201"/>
      <c r="E7" s="201" t="s">
        <v>60</v>
      </c>
      <c r="F7" s="201"/>
      <c r="G7" s="201"/>
      <c r="H7" s="9"/>
      <c r="I7" s="3"/>
      <c r="J7" s="3"/>
      <c r="K7" s="3"/>
    </row>
    <row r="8" spans="1:11" ht="116.25" hidden="1" customHeight="1">
      <c r="A8" s="12">
        <v>1.1000000000000001</v>
      </c>
      <c r="B8" s="182" t="s">
        <v>61</v>
      </c>
      <c r="C8" s="183"/>
      <c r="D8" s="184"/>
      <c r="E8" s="185" t="s">
        <v>62</v>
      </c>
      <c r="F8" s="186"/>
      <c r="G8" s="187"/>
      <c r="H8" s="46" t="s">
        <v>63</v>
      </c>
      <c r="I8" s="28"/>
      <c r="J8" s="27">
        <v>15</v>
      </c>
      <c r="K8" s="25">
        <f>J8*I8</f>
        <v>0</v>
      </c>
    </row>
    <row r="9" spans="1:11" ht="126.75" hidden="1" customHeight="1">
      <c r="A9" s="12">
        <v>1.2</v>
      </c>
      <c r="B9" s="172" t="s">
        <v>64</v>
      </c>
      <c r="C9" s="172"/>
      <c r="D9" s="172"/>
      <c r="E9" s="174" t="s">
        <v>65</v>
      </c>
      <c r="F9" s="174"/>
      <c r="G9" s="174"/>
      <c r="H9" s="46" t="s">
        <v>63</v>
      </c>
      <c r="I9" s="28"/>
      <c r="J9" s="27">
        <v>15</v>
      </c>
      <c r="K9" s="25">
        <f>J9*I9</f>
        <v>0</v>
      </c>
    </row>
    <row r="10" spans="1:11" ht="25.5" customHeight="1">
      <c r="A10" s="13">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f>4.5*8.6</f>
        <v>38.699999999999996</v>
      </c>
      <c r="J11" s="27">
        <v>4</v>
      </c>
      <c r="K11" s="25">
        <f t="shared" ref="K11:K16" si="0">J11*I11</f>
        <v>154.79999999999998</v>
      </c>
    </row>
    <row r="12" spans="1:11" ht="104.25" hidden="1" customHeight="1">
      <c r="A12" s="14">
        <v>2.2000000000000002</v>
      </c>
      <c r="B12" s="182" t="s">
        <v>70</v>
      </c>
      <c r="C12" s="183"/>
      <c r="D12" s="184"/>
      <c r="E12" s="185" t="s">
        <v>71</v>
      </c>
      <c r="F12" s="186"/>
      <c r="G12" s="187"/>
      <c r="H12" s="48" t="s">
        <v>72</v>
      </c>
      <c r="I12" s="28"/>
      <c r="J12" s="27">
        <v>8</v>
      </c>
      <c r="K12" s="25">
        <f t="shared" si="0"/>
        <v>0</v>
      </c>
    </row>
    <row r="13" spans="1:11" ht="93" customHeight="1">
      <c r="A13" s="14">
        <v>2.2999999999999998</v>
      </c>
      <c r="B13" s="182" t="s">
        <v>73</v>
      </c>
      <c r="C13" s="183"/>
      <c r="D13" s="184"/>
      <c r="E13" s="185" t="s">
        <v>74</v>
      </c>
      <c r="F13" s="186"/>
      <c r="G13" s="187"/>
      <c r="H13" s="48" t="s">
        <v>72</v>
      </c>
      <c r="I13" s="28">
        <f>ROUNDUP((8.6/1.5)*5,0.5)</f>
        <v>29</v>
      </c>
      <c r="J13" s="27">
        <v>11</v>
      </c>
      <c r="K13" s="25">
        <f t="shared" si="0"/>
        <v>319</v>
      </c>
    </row>
    <row r="14" spans="1:11" ht="157.5" customHeight="1">
      <c r="A14" s="14">
        <v>2.4</v>
      </c>
      <c r="B14" s="182" t="s">
        <v>75</v>
      </c>
      <c r="C14" s="183"/>
      <c r="D14" s="184"/>
      <c r="E14" s="185" t="s">
        <v>76</v>
      </c>
      <c r="F14" s="186"/>
      <c r="G14" s="187"/>
      <c r="H14" s="46" t="s">
        <v>63</v>
      </c>
      <c r="I14" s="28">
        <f>9*5.4</f>
        <v>48.6</v>
      </c>
      <c r="J14" s="27">
        <v>15</v>
      </c>
      <c r="K14" s="25">
        <f t="shared" si="0"/>
        <v>729</v>
      </c>
    </row>
    <row r="15" spans="1:11" ht="84" hidden="1" customHeight="1">
      <c r="A15" s="12">
        <v>2.5</v>
      </c>
      <c r="B15" s="182" t="s">
        <v>77</v>
      </c>
      <c r="C15" s="183"/>
      <c r="D15" s="184"/>
      <c r="E15" s="185" t="s">
        <v>78</v>
      </c>
      <c r="F15" s="186"/>
      <c r="G15" s="187"/>
      <c r="H15" s="46" t="s">
        <v>63</v>
      </c>
      <c r="I15" s="28"/>
      <c r="J15" s="27">
        <v>18</v>
      </c>
      <c r="K15" s="25">
        <f t="shared" si="0"/>
        <v>0</v>
      </c>
    </row>
    <row r="16" spans="1:11" ht="131.44999999999999" hidden="1" customHeight="1">
      <c r="A16" s="14">
        <v>2.6</v>
      </c>
      <c r="B16" s="182" t="s">
        <v>79</v>
      </c>
      <c r="C16" s="183"/>
      <c r="D16" s="184"/>
      <c r="E16" s="185" t="s">
        <v>80</v>
      </c>
      <c r="F16" s="186"/>
      <c r="G16" s="187"/>
      <c r="H16" s="46" t="s">
        <v>63</v>
      </c>
      <c r="I16" s="28"/>
      <c r="J16" s="27">
        <v>10</v>
      </c>
      <c r="K16" s="25">
        <f t="shared" si="0"/>
        <v>0</v>
      </c>
    </row>
    <row r="17" spans="1:11" ht="30" hidden="1" customHeight="1">
      <c r="A17" s="15">
        <v>3</v>
      </c>
      <c r="B17" s="286" t="s">
        <v>81</v>
      </c>
      <c r="C17" s="286"/>
      <c r="D17" s="286"/>
      <c r="E17" s="285" t="s">
        <v>82</v>
      </c>
      <c r="F17" s="285"/>
      <c r="G17" s="285"/>
      <c r="H17" s="47"/>
      <c r="I17" s="29"/>
      <c r="J17" s="26"/>
      <c r="K17" s="26"/>
    </row>
    <row r="18" spans="1:11" ht="90" hidden="1" customHeight="1">
      <c r="A18" s="12">
        <v>3.1</v>
      </c>
      <c r="B18" s="182" t="s">
        <v>83</v>
      </c>
      <c r="C18" s="183"/>
      <c r="D18" s="184"/>
      <c r="E18" s="185" t="s">
        <v>84</v>
      </c>
      <c r="F18" s="186"/>
      <c r="G18" s="187"/>
      <c r="H18" s="46" t="s">
        <v>85</v>
      </c>
      <c r="I18" s="28"/>
      <c r="J18" s="27">
        <v>50</v>
      </c>
      <c r="K18" s="25">
        <f t="shared" ref="K18:K23" si="1">J18*I18</f>
        <v>0</v>
      </c>
    </row>
    <row r="19" spans="1:11" ht="108.6" hidden="1" customHeight="1">
      <c r="A19" s="12">
        <v>3.2</v>
      </c>
      <c r="B19" s="182" t="s">
        <v>86</v>
      </c>
      <c r="C19" s="183"/>
      <c r="D19" s="184"/>
      <c r="E19" s="185" t="s">
        <v>87</v>
      </c>
      <c r="F19" s="186"/>
      <c r="G19" s="187"/>
      <c r="H19" s="46" t="s">
        <v>63</v>
      </c>
      <c r="I19" s="28"/>
      <c r="J19" s="27">
        <v>10</v>
      </c>
      <c r="K19" s="25">
        <f t="shared" si="1"/>
        <v>0</v>
      </c>
    </row>
    <row r="20" spans="1:11" ht="116.1" hidden="1" customHeight="1">
      <c r="A20" s="12">
        <v>3.3</v>
      </c>
      <c r="B20" s="182" t="s">
        <v>88</v>
      </c>
      <c r="C20" s="183"/>
      <c r="D20" s="184"/>
      <c r="E20" s="185" t="s">
        <v>89</v>
      </c>
      <c r="F20" s="186"/>
      <c r="G20" s="187"/>
      <c r="H20" s="46" t="s">
        <v>63</v>
      </c>
      <c r="I20" s="28"/>
      <c r="J20" s="27">
        <v>60</v>
      </c>
      <c r="K20" s="25">
        <f t="shared" si="1"/>
        <v>0</v>
      </c>
    </row>
    <row r="21" spans="1:11" ht="91.5" hidden="1" customHeight="1">
      <c r="A21" s="53">
        <v>3.4</v>
      </c>
      <c r="B21" s="182" t="s">
        <v>90</v>
      </c>
      <c r="C21" s="183"/>
      <c r="D21" s="184"/>
      <c r="E21" s="185" t="s">
        <v>91</v>
      </c>
      <c r="F21" s="186"/>
      <c r="G21" s="187"/>
      <c r="H21" s="48" t="s">
        <v>85</v>
      </c>
      <c r="I21" s="28"/>
      <c r="J21" s="27">
        <v>25</v>
      </c>
      <c r="K21" s="25">
        <f t="shared" si="1"/>
        <v>0</v>
      </c>
    </row>
    <row r="22" spans="1:11" ht="119.1" hidden="1" customHeight="1">
      <c r="A22" s="34">
        <v>3.5</v>
      </c>
      <c r="B22" s="182" t="s">
        <v>92</v>
      </c>
      <c r="C22" s="183"/>
      <c r="D22" s="184"/>
      <c r="E22" s="185" t="s">
        <v>93</v>
      </c>
      <c r="F22" s="186"/>
      <c r="G22" s="187"/>
      <c r="H22" s="46" t="s">
        <v>63</v>
      </c>
      <c r="I22" s="28"/>
      <c r="J22" s="27">
        <v>50</v>
      </c>
      <c r="K22" s="25">
        <f t="shared" si="1"/>
        <v>0</v>
      </c>
    </row>
    <row r="23" spans="1:11" ht="91.5" hidden="1" customHeight="1">
      <c r="A23" s="34">
        <v>3.6</v>
      </c>
      <c r="B23" s="182" t="s">
        <v>94</v>
      </c>
      <c r="C23" s="183"/>
      <c r="D23" s="184"/>
      <c r="E23" s="185" t="s">
        <v>95</v>
      </c>
      <c r="F23" s="186"/>
      <c r="G23" s="187"/>
      <c r="H23" s="48" t="s">
        <v>85</v>
      </c>
      <c r="I23" s="28"/>
      <c r="J23" s="27">
        <v>25</v>
      </c>
      <c r="K23" s="25">
        <f t="shared" si="1"/>
        <v>0</v>
      </c>
    </row>
    <row r="24" spans="1:11" ht="28.5" hidden="1" customHeight="1">
      <c r="A24" s="16">
        <v>4</v>
      </c>
      <c r="B24" s="285" t="s">
        <v>96</v>
      </c>
      <c r="C24" s="285"/>
      <c r="D24" s="285"/>
      <c r="E24" s="285" t="s">
        <v>97</v>
      </c>
      <c r="F24" s="285"/>
      <c r="G24" s="285"/>
      <c r="H24" s="47"/>
      <c r="I24" s="29"/>
      <c r="J24" s="26"/>
      <c r="K24" s="26"/>
    </row>
    <row r="25" spans="1:11" ht="148.5" hidden="1" customHeight="1">
      <c r="A25" s="77">
        <v>4.0999999999999996</v>
      </c>
      <c r="B25" s="182" t="s">
        <v>98</v>
      </c>
      <c r="C25" s="183"/>
      <c r="D25" s="184"/>
      <c r="E25" s="185" t="s">
        <v>99</v>
      </c>
      <c r="F25" s="186"/>
      <c r="G25" s="187"/>
      <c r="H25" s="46" t="s">
        <v>63</v>
      </c>
      <c r="I25" s="28"/>
      <c r="J25" s="27">
        <v>110</v>
      </c>
      <c r="K25" s="25">
        <f>J25*I25</f>
        <v>0</v>
      </c>
    </row>
    <row r="26" spans="1:11" ht="112.5" hidden="1" customHeight="1">
      <c r="A26" s="14">
        <v>4.2</v>
      </c>
      <c r="B26" s="182" t="s">
        <v>100</v>
      </c>
      <c r="C26" s="183"/>
      <c r="D26" s="184"/>
      <c r="E26" s="185" t="s">
        <v>101</v>
      </c>
      <c r="F26" s="186"/>
      <c r="G26" s="187"/>
      <c r="H26" s="46" t="s">
        <v>63</v>
      </c>
      <c r="I26" s="28"/>
      <c r="J26" s="27">
        <v>90</v>
      </c>
      <c r="K26" s="25">
        <f>J26*I26</f>
        <v>0</v>
      </c>
    </row>
    <row r="27" spans="1:11" ht="89.1" hidden="1" customHeight="1">
      <c r="A27" s="54">
        <v>4.3</v>
      </c>
      <c r="B27" s="182" t="s">
        <v>102</v>
      </c>
      <c r="C27" s="183"/>
      <c r="D27" s="184"/>
      <c r="E27" s="185" t="s">
        <v>103</v>
      </c>
      <c r="F27" s="186"/>
      <c r="G27" s="187"/>
      <c r="H27" s="46" t="s">
        <v>63</v>
      </c>
      <c r="I27" s="28"/>
      <c r="J27" s="27">
        <v>90</v>
      </c>
      <c r="K27" s="25">
        <f>J27*I27</f>
        <v>0</v>
      </c>
    </row>
    <row r="28" spans="1:11" ht="97.5" hidden="1" customHeight="1">
      <c r="A28" s="14">
        <v>4.4000000000000004</v>
      </c>
      <c r="B28" s="182" t="s">
        <v>104</v>
      </c>
      <c r="C28" s="183"/>
      <c r="D28" s="184"/>
      <c r="E28" s="185" t="s">
        <v>105</v>
      </c>
      <c r="F28" s="186"/>
      <c r="G28" s="187"/>
      <c r="H28" s="49" t="s">
        <v>106</v>
      </c>
      <c r="I28" s="28"/>
      <c r="J28" s="27">
        <v>8</v>
      </c>
      <c r="K28" s="25">
        <f>J28*I28</f>
        <v>0</v>
      </c>
    </row>
    <row r="29" spans="1:11" ht="137.25" hidden="1" customHeight="1">
      <c r="A29" s="14">
        <v>4.5</v>
      </c>
      <c r="B29" s="182" t="s">
        <v>107</v>
      </c>
      <c r="C29" s="183"/>
      <c r="D29" s="184"/>
      <c r="E29" s="185" t="s">
        <v>108</v>
      </c>
      <c r="F29" s="186"/>
      <c r="G29" s="187"/>
      <c r="H29" s="49" t="s">
        <v>106</v>
      </c>
      <c r="I29" s="28"/>
      <c r="J29" s="27">
        <v>35</v>
      </c>
      <c r="K29" s="25">
        <f>J29*I29</f>
        <v>0</v>
      </c>
    </row>
    <row r="30" spans="1:11" ht="33" hidden="1" customHeight="1">
      <c r="A30" s="16">
        <v>5</v>
      </c>
      <c r="B30" s="285" t="s">
        <v>109</v>
      </c>
      <c r="C30" s="285"/>
      <c r="D30" s="285"/>
      <c r="E30" s="285" t="s">
        <v>110</v>
      </c>
      <c r="F30" s="285"/>
      <c r="G30" s="285"/>
      <c r="H30" s="47"/>
      <c r="I30" s="30"/>
      <c r="J30" s="26"/>
      <c r="K30" s="26"/>
    </row>
    <row r="31" spans="1:11" ht="167.25" hidden="1" customHeight="1">
      <c r="A31" s="55">
        <v>5.0999999999999996</v>
      </c>
      <c r="B31" s="172" t="s">
        <v>111</v>
      </c>
      <c r="C31" s="172"/>
      <c r="D31" s="172"/>
      <c r="E31" s="174" t="s">
        <v>112</v>
      </c>
      <c r="F31" s="174"/>
      <c r="G31" s="174"/>
      <c r="H31" s="48" t="s">
        <v>72</v>
      </c>
      <c r="I31" s="28"/>
      <c r="J31" s="27">
        <v>10</v>
      </c>
      <c r="K31" s="25">
        <f>J31*I31</f>
        <v>0</v>
      </c>
    </row>
    <row r="32" spans="1:11" ht="135" hidden="1" customHeight="1">
      <c r="A32" s="14">
        <v>5.2</v>
      </c>
      <c r="B32" s="172" t="s">
        <v>113</v>
      </c>
      <c r="C32" s="172"/>
      <c r="D32" s="172"/>
      <c r="E32" s="287" t="s">
        <v>114</v>
      </c>
      <c r="F32" s="287"/>
      <c r="G32" s="287"/>
      <c r="H32" s="48" t="s">
        <v>63</v>
      </c>
      <c r="I32" s="28"/>
      <c r="J32" s="27">
        <v>35</v>
      </c>
      <c r="K32" s="25">
        <f>J32*I32</f>
        <v>0</v>
      </c>
    </row>
    <row r="33" spans="1:11" ht="33" hidden="1" customHeight="1">
      <c r="A33" s="41">
        <v>6</v>
      </c>
      <c r="B33" s="288" t="s">
        <v>115</v>
      </c>
      <c r="C33" s="289"/>
      <c r="D33" s="290"/>
      <c r="E33" s="288" t="s">
        <v>116</v>
      </c>
      <c r="F33" s="289"/>
      <c r="G33" s="290"/>
      <c r="H33" s="50"/>
      <c r="I33" s="30"/>
      <c r="J33" s="26"/>
      <c r="K33" s="26"/>
    </row>
    <row r="34" spans="1:11" ht="112.5" hidden="1" customHeight="1">
      <c r="A34" s="54">
        <v>6.1</v>
      </c>
      <c r="B34" s="182" t="s">
        <v>117</v>
      </c>
      <c r="C34" s="183"/>
      <c r="D34" s="184"/>
      <c r="E34" s="185" t="s">
        <v>118</v>
      </c>
      <c r="F34" s="186"/>
      <c r="G34" s="187"/>
      <c r="H34" s="46" t="s">
        <v>85</v>
      </c>
      <c r="I34" s="28"/>
      <c r="J34" s="27">
        <v>200</v>
      </c>
      <c r="K34" s="25">
        <f>J34*I34</f>
        <v>0</v>
      </c>
    </row>
    <row r="35" spans="1:11" ht="113.25" hidden="1" customHeight="1">
      <c r="A35" s="54">
        <v>6.2</v>
      </c>
      <c r="B35" s="182" t="s">
        <v>119</v>
      </c>
      <c r="C35" s="183"/>
      <c r="D35" s="184"/>
      <c r="E35" s="185" t="s">
        <v>120</v>
      </c>
      <c r="F35" s="186"/>
      <c r="G35" s="187"/>
      <c r="H35" s="48" t="s">
        <v>85</v>
      </c>
      <c r="I35" s="28"/>
      <c r="J35" s="27">
        <v>200</v>
      </c>
      <c r="K35" s="25">
        <f>J35*I35</f>
        <v>0</v>
      </c>
    </row>
    <row r="36" spans="1:11" ht="113.25" hidden="1" customHeight="1">
      <c r="A36" s="12">
        <v>6.3</v>
      </c>
      <c r="B36" s="172" t="s">
        <v>121</v>
      </c>
      <c r="C36" s="172"/>
      <c r="D36" s="172"/>
      <c r="E36" s="174" t="s">
        <v>122</v>
      </c>
      <c r="F36" s="174"/>
      <c r="G36" s="174"/>
      <c r="H36" s="48" t="s">
        <v>85</v>
      </c>
      <c r="I36" s="28"/>
      <c r="J36" s="27">
        <v>250</v>
      </c>
      <c r="K36" s="25">
        <f t="shared" ref="K36:K54" si="2">J36*I36</f>
        <v>0</v>
      </c>
    </row>
    <row r="37" spans="1:11" ht="113.25" hidden="1" customHeight="1">
      <c r="A37" s="12">
        <v>6.4</v>
      </c>
      <c r="B37" s="172" t="s">
        <v>123</v>
      </c>
      <c r="C37" s="172"/>
      <c r="D37" s="172"/>
      <c r="E37" s="174" t="s">
        <v>124</v>
      </c>
      <c r="F37" s="174"/>
      <c r="G37" s="174"/>
      <c r="H37" s="48" t="s">
        <v>85</v>
      </c>
      <c r="I37" s="28"/>
      <c r="J37" s="27">
        <v>210</v>
      </c>
      <c r="K37" s="25">
        <f t="shared" si="2"/>
        <v>0</v>
      </c>
    </row>
    <row r="38" spans="1:11" ht="113.25" hidden="1" customHeight="1">
      <c r="A38" s="54">
        <v>6.5</v>
      </c>
      <c r="B38" s="172" t="s">
        <v>125</v>
      </c>
      <c r="C38" s="172"/>
      <c r="D38" s="172"/>
      <c r="E38" s="174" t="s">
        <v>126</v>
      </c>
      <c r="F38" s="174"/>
      <c r="G38" s="174"/>
      <c r="H38" s="48" t="s">
        <v>72</v>
      </c>
      <c r="I38" s="28"/>
      <c r="J38" s="27">
        <v>15</v>
      </c>
      <c r="K38" s="25">
        <f t="shared" si="2"/>
        <v>0</v>
      </c>
    </row>
    <row r="39" spans="1:11" ht="87.75" hidden="1" customHeight="1">
      <c r="A39" s="54">
        <v>6.6</v>
      </c>
      <c r="B39" s="172" t="s">
        <v>127</v>
      </c>
      <c r="C39" s="172"/>
      <c r="D39" s="172"/>
      <c r="E39" s="174" t="s">
        <v>128</v>
      </c>
      <c r="F39" s="174"/>
      <c r="G39" s="174"/>
      <c r="H39" s="48" t="s">
        <v>85</v>
      </c>
      <c r="I39" s="28"/>
      <c r="J39" s="27">
        <v>30</v>
      </c>
      <c r="K39" s="25">
        <f t="shared" si="2"/>
        <v>0</v>
      </c>
    </row>
    <row r="40" spans="1:11" ht="113.25" hidden="1" customHeight="1">
      <c r="A40" s="12">
        <v>6.7</v>
      </c>
      <c r="B40" s="172" t="s">
        <v>129</v>
      </c>
      <c r="C40" s="172"/>
      <c r="D40" s="172"/>
      <c r="E40" s="174" t="s">
        <v>130</v>
      </c>
      <c r="F40" s="174"/>
      <c r="G40" s="174"/>
      <c r="H40" s="48" t="s">
        <v>72</v>
      </c>
      <c r="I40" s="28"/>
      <c r="J40" s="27">
        <v>20</v>
      </c>
      <c r="K40" s="25">
        <f t="shared" si="2"/>
        <v>0</v>
      </c>
    </row>
    <row r="41" spans="1:11" ht="137.1" hidden="1" customHeight="1">
      <c r="A41" s="12">
        <v>6.8</v>
      </c>
      <c r="B41" s="172" t="s">
        <v>131</v>
      </c>
      <c r="C41" s="172"/>
      <c r="D41" s="172"/>
      <c r="E41" s="174" t="s">
        <v>132</v>
      </c>
      <c r="F41" s="174"/>
      <c r="G41" s="174"/>
      <c r="H41" s="48" t="s">
        <v>85</v>
      </c>
      <c r="I41" s="28"/>
      <c r="J41" s="27">
        <v>175</v>
      </c>
      <c r="K41" s="25">
        <f t="shared" si="2"/>
        <v>0</v>
      </c>
    </row>
    <row r="42" spans="1:11" ht="72" hidden="1" customHeight="1">
      <c r="A42" s="12">
        <v>6.9</v>
      </c>
      <c r="B42" s="172" t="s">
        <v>133</v>
      </c>
      <c r="C42" s="172"/>
      <c r="D42" s="172"/>
      <c r="E42" s="174" t="s">
        <v>134</v>
      </c>
      <c r="F42" s="174"/>
      <c r="G42" s="174"/>
      <c r="H42" s="48" t="s">
        <v>85</v>
      </c>
      <c r="I42" s="28"/>
      <c r="J42" s="27">
        <v>35</v>
      </c>
      <c r="K42" s="25">
        <f t="shared" si="2"/>
        <v>0</v>
      </c>
    </row>
    <row r="43" spans="1:11" ht="75" hidden="1" customHeight="1">
      <c r="A43" s="57">
        <v>6.1</v>
      </c>
      <c r="B43" s="172" t="s">
        <v>135</v>
      </c>
      <c r="C43" s="172"/>
      <c r="D43" s="172"/>
      <c r="E43" s="174" t="s">
        <v>136</v>
      </c>
      <c r="F43" s="174"/>
      <c r="G43" s="174"/>
      <c r="H43" s="48" t="s">
        <v>85</v>
      </c>
      <c r="I43" s="28"/>
      <c r="J43" s="27">
        <v>20</v>
      </c>
      <c r="K43" s="25">
        <f t="shared" si="2"/>
        <v>0</v>
      </c>
    </row>
    <row r="44" spans="1:11" ht="57.75" hidden="1" customHeight="1">
      <c r="A44" s="40">
        <v>6.11</v>
      </c>
      <c r="B44" s="172" t="s">
        <v>137</v>
      </c>
      <c r="C44" s="172"/>
      <c r="D44" s="172"/>
      <c r="E44" s="174" t="s">
        <v>138</v>
      </c>
      <c r="F44" s="174"/>
      <c r="G44" s="174"/>
      <c r="H44" s="48" t="s">
        <v>85</v>
      </c>
      <c r="I44" s="28"/>
      <c r="J44" s="27">
        <v>120</v>
      </c>
      <c r="K44" s="25">
        <f t="shared" si="2"/>
        <v>0</v>
      </c>
    </row>
    <row r="45" spans="1:11" ht="111" hidden="1" customHeight="1">
      <c r="A45" s="57">
        <v>6.12</v>
      </c>
      <c r="B45" s="172" t="s">
        <v>139</v>
      </c>
      <c r="C45" s="172"/>
      <c r="D45" s="172"/>
      <c r="E45" s="174" t="s">
        <v>140</v>
      </c>
      <c r="F45" s="174"/>
      <c r="G45" s="174"/>
      <c r="H45" s="48" t="s">
        <v>85</v>
      </c>
      <c r="I45" s="28"/>
      <c r="J45" s="27">
        <v>90</v>
      </c>
      <c r="K45" s="25">
        <f t="shared" si="2"/>
        <v>0</v>
      </c>
    </row>
    <row r="46" spans="1:11" ht="106.35" hidden="1" customHeight="1">
      <c r="A46" s="57">
        <v>6.13</v>
      </c>
      <c r="B46" s="172" t="s">
        <v>141</v>
      </c>
      <c r="C46" s="172"/>
      <c r="D46" s="172"/>
      <c r="E46" s="174" t="s">
        <v>142</v>
      </c>
      <c r="F46" s="174"/>
      <c r="G46" s="174"/>
      <c r="H46" s="48" t="s">
        <v>85</v>
      </c>
      <c r="I46" s="28"/>
      <c r="J46" s="27">
        <v>90</v>
      </c>
      <c r="K46" s="25">
        <f t="shared" si="2"/>
        <v>0</v>
      </c>
    </row>
    <row r="47" spans="1:11" ht="97.35" hidden="1" customHeight="1">
      <c r="A47" s="40">
        <v>6.14</v>
      </c>
      <c r="B47" s="172" t="s">
        <v>143</v>
      </c>
      <c r="C47" s="172"/>
      <c r="D47" s="172"/>
      <c r="E47" s="173" t="s">
        <v>144</v>
      </c>
      <c r="F47" s="173"/>
      <c r="G47" s="173"/>
      <c r="H47" s="48" t="s">
        <v>85</v>
      </c>
      <c r="I47" s="28"/>
      <c r="J47" s="27">
        <v>220</v>
      </c>
      <c r="K47" s="25">
        <f t="shared" si="2"/>
        <v>0</v>
      </c>
    </row>
    <row r="48" spans="1:11" ht="113.45" hidden="1" customHeight="1">
      <c r="A48" s="57">
        <v>6.15</v>
      </c>
      <c r="B48" s="172" t="s">
        <v>145</v>
      </c>
      <c r="C48" s="172"/>
      <c r="D48" s="172"/>
      <c r="E48" s="174" t="s">
        <v>146</v>
      </c>
      <c r="F48" s="174"/>
      <c r="G48" s="174"/>
      <c r="H48" s="48" t="s">
        <v>85</v>
      </c>
      <c r="I48" s="28"/>
      <c r="J48" s="27">
        <v>120</v>
      </c>
      <c r="K48" s="25">
        <f t="shared" si="2"/>
        <v>0</v>
      </c>
    </row>
    <row r="49" spans="1:11" ht="97.5" hidden="1" customHeight="1">
      <c r="A49" s="40">
        <v>6.16</v>
      </c>
      <c r="B49" s="172" t="s">
        <v>147</v>
      </c>
      <c r="C49" s="172"/>
      <c r="D49" s="172"/>
      <c r="E49" s="173" t="s">
        <v>148</v>
      </c>
      <c r="F49" s="173"/>
      <c r="G49" s="173"/>
      <c r="H49" s="48" t="s">
        <v>85</v>
      </c>
      <c r="I49" s="28"/>
      <c r="J49" s="27">
        <v>175</v>
      </c>
      <c r="K49" s="25">
        <f t="shared" si="2"/>
        <v>0</v>
      </c>
    </row>
    <row r="50" spans="1:11" ht="110.1" hidden="1" customHeight="1">
      <c r="A50" s="40">
        <v>6.17</v>
      </c>
      <c r="B50" s="172" t="s">
        <v>149</v>
      </c>
      <c r="C50" s="172"/>
      <c r="D50" s="172"/>
      <c r="E50" s="174" t="s">
        <v>150</v>
      </c>
      <c r="F50" s="174"/>
      <c r="G50" s="174"/>
      <c r="H50" s="48" t="s">
        <v>85</v>
      </c>
      <c r="I50" s="28"/>
      <c r="J50" s="27">
        <v>185</v>
      </c>
      <c r="K50" s="25">
        <f t="shared" si="2"/>
        <v>0</v>
      </c>
    </row>
    <row r="51" spans="1:11" ht="138.6" hidden="1" customHeight="1">
      <c r="A51" s="40">
        <v>6.1800000000000104</v>
      </c>
      <c r="B51" s="172" t="s">
        <v>151</v>
      </c>
      <c r="C51" s="172"/>
      <c r="D51" s="172"/>
      <c r="E51" s="174" t="s">
        <v>152</v>
      </c>
      <c r="F51" s="174"/>
      <c r="G51" s="174"/>
      <c r="H51" s="48" t="s">
        <v>153</v>
      </c>
      <c r="I51" s="28"/>
      <c r="J51" s="27">
        <v>120</v>
      </c>
      <c r="K51" s="25">
        <f t="shared" si="2"/>
        <v>0</v>
      </c>
    </row>
    <row r="52" spans="1:11" ht="31.5" hidden="1" customHeight="1">
      <c r="A52" s="31">
        <v>7</v>
      </c>
      <c r="B52" s="291" t="s">
        <v>154</v>
      </c>
      <c r="C52" s="292"/>
      <c r="D52" s="293"/>
      <c r="E52" s="294" t="s">
        <v>155</v>
      </c>
      <c r="F52" s="294"/>
      <c r="G52" s="294"/>
      <c r="H52" s="51"/>
      <c r="I52" s="32"/>
      <c r="J52" s="32"/>
      <c r="K52" s="33"/>
    </row>
    <row r="53" spans="1:11" ht="113.25" hidden="1" customHeight="1">
      <c r="A53" s="14">
        <v>7.1</v>
      </c>
      <c r="B53" s="172" t="s">
        <v>156</v>
      </c>
      <c r="C53" s="172"/>
      <c r="D53" s="172"/>
      <c r="E53" s="174" t="s">
        <v>157</v>
      </c>
      <c r="F53" s="174"/>
      <c r="G53" s="174"/>
      <c r="H53" s="48"/>
      <c r="I53" s="28"/>
      <c r="J53" s="27">
        <v>25</v>
      </c>
      <c r="K53" s="25">
        <f t="shared" si="2"/>
        <v>0</v>
      </c>
    </row>
    <row r="54" spans="1:11" ht="113.25" hidden="1" customHeight="1">
      <c r="A54" s="14">
        <v>7.2</v>
      </c>
      <c r="B54" s="172" t="s">
        <v>158</v>
      </c>
      <c r="C54" s="172"/>
      <c r="D54" s="172"/>
      <c r="E54" s="173" t="s">
        <v>159</v>
      </c>
      <c r="F54" s="173"/>
      <c r="G54" s="173"/>
      <c r="H54" s="48"/>
      <c r="I54" s="28"/>
      <c r="J54" s="27">
        <v>25</v>
      </c>
      <c r="K54" s="25">
        <f t="shared" si="2"/>
        <v>0</v>
      </c>
    </row>
    <row r="55" spans="1:11" ht="31.5" hidden="1" customHeight="1" thickBot="1">
      <c r="A55" s="31">
        <v>8</v>
      </c>
      <c r="B55" s="291" t="s">
        <v>160</v>
      </c>
      <c r="C55" s="292"/>
      <c r="D55" s="293"/>
      <c r="E55" s="294" t="s">
        <v>161</v>
      </c>
      <c r="F55" s="294"/>
      <c r="G55" s="294"/>
      <c r="H55" s="51"/>
      <c r="I55" s="32"/>
      <c r="J55" s="32"/>
      <c r="K55" s="33"/>
    </row>
    <row r="56" spans="1:11" ht="127.5" hidden="1" customHeight="1" thickBot="1">
      <c r="A56" s="56">
        <v>8.1</v>
      </c>
      <c r="B56" s="295" t="s">
        <v>162</v>
      </c>
      <c r="C56" s="296"/>
      <c r="D56" s="297"/>
      <c r="E56" s="298" t="s">
        <v>163</v>
      </c>
      <c r="F56" s="299"/>
      <c r="G56" s="300"/>
      <c r="H56" s="52" t="s">
        <v>85</v>
      </c>
      <c r="I56" s="43"/>
      <c r="J56" s="44">
        <v>50</v>
      </c>
      <c r="K56" s="45">
        <f t="shared" ref="K56:K67" si="3">I56*J56</f>
        <v>0</v>
      </c>
    </row>
    <row r="57" spans="1:11" ht="124.5" hidden="1" customHeight="1" thickBot="1">
      <c r="A57" s="55">
        <v>8.1999999999999993</v>
      </c>
      <c r="B57" s="146" t="s">
        <v>164</v>
      </c>
      <c r="C57" s="146"/>
      <c r="D57" s="146"/>
      <c r="E57" s="147" t="s">
        <v>165</v>
      </c>
      <c r="F57" s="147"/>
      <c r="G57" s="147"/>
      <c r="H57" s="48" t="s">
        <v>85</v>
      </c>
      <c r="I57" s="43"/>
      <c r="J57" s="44">
        <v>10</v>
      </c>
      <c r="K57" s="45">
        <f t="shared" si="3"/>
        <v>0</v>
      </c>
    </row>
    <row r="58" spans="1:11" ht="120" hidden="1" customHeight="1">
      <c r="A58" s="56">
        <v>8.3000000000000007</v>
      </c>
      <c r="B58" s="170" t="s">
        <v>164</v>
      </c>
      <c r="C58" s="170"/>
      <c r="D58" s="170"/>
      <c r="E58" s="171" t="s">
        <v>166</v>
      </c>
      <c r="F58" s="171"/>
      <c r="G58" s="171"/>
      <c r="H58" s="49" t="s">
        <v>85</v>
      </c>
      <c r="I58" s="43"/>
      <c r="J58" s="44">
        <v>10</v>
      </c>
      <c r="K58" s="45">
        <f t="shared" si="3"/>
        <v>0</v>
      </c>
    </row>
    <row r="59" spans="1:11" ht="150" hidden="1" customHeight="1" thickBot="1">
      <c r="A59" s="14">
        <v>8.4</v>
      </c>
      <c r="B59" s="146" t="s">
        <v>167</v>
      </c>
      <c r="C59" s="146"/>
      <c r="D59" s="146"/>
      <c r="E59" s="147" t="s">
        <v>168</v>
      </c>
      <c r="F59" s="147"/>
      <c r="G59" s="147"/>
      <c r="H59" s="48" t="s">
        <v>85</v>
      </c>
      <c r="I59" s="28"/>
      <c r="J59" s="27">
        <v>30</v>
      </c>
      <c r="K59" s="45">
        <f t="shared" si="3"/>
        <v>0</v>
      </c>
    </row>
    <row r="60" spans="1:11" ht="148.5" hidden="1" customHeight="1">
      <c r="A60" s="42">
        <v>8.5</v>
      </c>
      <c r="B60" s="146" t="s">
        <v>169</v>
      </c>
      <c r="C60" s="146"/>
      <c r="D60" s="146"/>
      <c r="E60" s="147" t="s">
        <v>170</v>
      </c>
      <c r="F60" s="147"/>
      <c r="G60" s="147"/>
      <c r="H60" s="48" t="s">
        <v>85</v>
      </c>
      <c r="I60" s="28"/>
      <c r="J60" s="27">
        <v>45</v>
      </c>
      <c r="K60" s="25">
        <f t="shared" si="3"/>
        <v>0</v>
      </c>
    </row>
    <row r="61" spans="1:11" ht="172.5" hidden="1" customHeight="1" thickBot="1">
      <c r="A61" s="14">
        <v>8.6</v>
      </c>
      <c r="B61" s="146" t="s">
        <v>171</v>
      </c>
      <c r="C61" s="146"/>
      <c r="D61" s="146"/>
      <c r="E61" s="147" t="s">
        <v>172</v>
      </c>
      <c r="F61" s="147"/>
      <c r="G61" s="147"/>
      <c r="H61" s="48" t="s">
        <v>85</v>
      </c>
      <c r="I61" s="28"/>
      <c r="J61" s="27">
        <v>60</v>
      </c>
      <c r="K61" s="25">
        <f t="shared" si="3"/>
        <v>0</v>
      </c>
    </row>
    <row r="62" spans="1:11" ht="150" hidden="1" customHeight="1">
      <c r="A62" s="42">
        <v>8.6999999999999993</v>
      </c>
      <c r="B62" s="146" t="s">
        <v>173</v>
      </c>
      <c r="C62" s="146"/>
      <c r="D62" s="146"/>
      <c r="E62" s="147" t="s">
        <v>174</v>
      </c>
      <c r="F62" s="147"/>
      <c r="G62" s="147"/>
      <c r="H62" s="48" t="s">
        <v>85</v>
      </c>
      <c r="I62" s="28"/>
      <c r="J62" s="27">
        <v>50</v>
      </c>
      <c r="K62" s="25">
        <f t="shared" si="3"/>
        <v>0</v>
      </c>
    </row>
    <row r="63" spans="1:11" ht="195.75" hidden="1" customHeight="1" thickBot="1">
      <c r="A63" s="14">
        <v>8.8000000000000007</v>
      </c>
      <c r="B63" s="146" t="s">
        <v>175</v>
      </c>
      <c r="C63" s="146"/>
      <c r="D63" s="146"/>
      <c r="E63" s="147" t="s">
        <v>176</v>
      </c>
      <c r="F63" s="147"/>
      <c r="G63" s="147"/>
      <c r="H63" s="48" t="s">
        <v>85</v>
      </c>
      <c r="I63" s="28"/>
      <c r="J63" s="27">
        <v>75</v>
      </c>
      <c r="K63" s="25">
        <f t="shared" si="3"/>
        <v>0</v>
      </c>
    </row>
    <row r="64" spans="1:11" ht="150" hidden="1" customHeight="1">
      <c r="A64" s="56">
        <v>8.9</v>
      </c>
      <c r="B64" s="146" t="s">
        <v>177</v>
      </c>
      <c r="C64" s="146"/>
      <c r="D64" s="146"/>
      <c r="E64" s="147" t="s">
        <v>178</v>
      </c>
      <c r="F64" s="147"/>
      <c r="G64" s="147"/>
      <c r="H64" s="48" t="s">
        <v>72</v>
      </c>
      <c r="I64" s="28"/>
      <c r="J64" s="27">
        <v>5</v>
      </c>
      <c r="K64" s="25">
        <f t="shared" si="3"/>
        <v>0</v>
      </c>
    </row>
    <row r="65" spans="1:11" ht="129" hidden="1" customHeight="1">
      <c r="A65" s="40">
        <v>8.1</v>
      </c>
      <c r="B65" s="146" t="s">
        <v>179</v>
      </c>
      <c r="C65" s="146"/>
      <c r="D65" s="146"/>
      <c r="E65" s="147" t="s">
        <v>180</v>
      </c>
      <c r="F65" s="147"/>
      <c r="G65" s="147"/>
      <c r="H65" s="48" t="s">
        <v>72</v>
      </c>
      <c r="I65" s="28"/>
      <c r="J65" s="27">
        <v>4</v>
      </c>
      <c r="K65" s="25">
        <f t="shared" si="3"/>
        <v>0</v>
      </c>
    </row>
    <row r="66" spans="1:11" ht="121.5" hidden="1" customHeight="1">
      <c r="A66" s="40">
        <v>8.11</v>
      </c>
      <c r="B66" s="146" t="s">
        <v>181</v>
      </c>
      <c r="C66" s="146"/>
      <c r="D66" s="146"/>
      <c r="E66" s="147" t="s">
        <v>182</v>
      </c>
      <c r="F66" s="147"/>
      <c r="G66" s="147"/>
      <c r="H66" s="48" t="s">
        <v>72</v>
      </c>
      <c r="I66" s="28"/>
      <c r="J66" s="27">
        <v>6</v>
      </c>
      <c r="K66" s="25">
        <f t="shared" si="3"/>
        <v>0</v>
      </c>
    </row>
    <row r="67" spans="1:11" ht="121.5" hidden="1" customHeight="1">
      <c r="A67" s="40">
        <v>8.1199999999999992</v>
      </c>
      <c r="B67" s="146" t="s">
        <v>183</v>
      </c>
      <c r="C67" s="146"/>
      <c r="D67" s="146"/>
      <c r="E67" s="147" t="s">
        <v>184</v>
      </c>
      <c r="F67" s="147"/>
      <c r="G67" s="147"/>
      <c r="H67" s="48" t="s">
        <v>72</v>
      </c>
      <c r="I67" s="28"/>
      <c r="J67" s="27">
        <v>8</v>
      </c>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1202.8</v>
      </c>
    </row>
  </sheetData>
  <mergeCells count="135">
    <mergeCell ref="I4:K4"/>
    <mergeCell ref="B6:D6"/>
    <mergeCell ref="E6:G6"/>
    <mergeCell ref="A1:K1"/>
    <mergeCell ref="A2:K2"/>
    <mergeCell ref="A3:B3"/>
    <mergeCell ref="C3:D3"/>
    <mergeCell ref="F3:G3"/>
    <mergeCell ref="I3:K3"/>
    <mergeCell ref="B7:D7"/>
    <mergeCell ref="E7:G7"/>
    <mergeCell ref="B8:D8"/>
    <mergeCell ref="E8:G8"/>
    <mergeCell ref="B9:D9"/>
    <mergeCell ref="E9:G9"/>
    <mergeCell ref="A4:B4"/>
    <mergeCell ref="C4:D4"/>
    <mergeCell ref="F4:G4"/>
    <mergeCell ref="B13:D13"/>
    <mergeCell ref="E13:G13"/>
    <mergeCell ref="B14:D14"/>
    <mergeCell ref="E14:G14"/>
    <mergeCell ref="B15:D15"/>
    <mergeCell ref="E15:G15"/>
    <mergeCell ref="B10:D10"/>
    <mergeCell ref="E10:G10"/>
    <mergeCell ref="B11:D11"/>
    <mergeCell ref="E11:G11"/>
    <mergeCell ref="B12:D12"/>
    <mergeCell ref="E12:G12"/>
    <mergeCell ref="B18:D18"/>
    <mergeCell ref="E18:G18"/>
    <mergeCell ref="B19:D19"/>
    <mergeCell ref="E19:G19"/>
    <mergeCell ref="B20:D20"/>
    <mergeCell ref="E20:G20"/>
    <mergeCell ref="B16:D16"/>
    <mergeCell ref="E16:G16"/>
    <mergeCell ref="B17:D17"/>
    <mergeCell ref="E17:G17"/>
    <mergeCell ref="B24:D24"/>
    <mergeCell ref="E24:G24"/>
    <mergeCell ref="B25:D25"/>
    <mergeCell ref="E25:G25"/>
    <mergeCell ref="B26:D26"/>
    <mergeCell ref="E26:G26"/>
    <mergeCell ref="B21:D21"/>
    <mergeCell ref="E21:G21"/>
    <mergeCell ref="B22:D22"/>
    <mergeCell ref="E22:G22"/>
    <mergeCell ref="B23:D23"/>
    <mergeCell ref="E23:G23"/>
    <mergeCell ref="B30:D30"/>
    <mergeCell ref="E30:G30"/>
    <mergeCell ref="B31:D31"/>
    <mergeCell ref="E31:G31"/>
    <mergeCell ref="B32:D32"/>
    <mergeCell ref="E32:G32"/>
    <mergeCell ref="B27:D27"/>
    <mergeCell ref="E27:G27"/>
    <mergeCell ref="B28:D28"/>
    <mergeCell ref="E28:G28"/>
    <mergeCell ref="B29:D29"/>
    <mergeCell ref="E29:G29"/>
    <mergeCell ref="B36:D36"/>
    <mergeCell ref="E36:G36"/>
    <mergeCell ref="B37:D37"/>
    <mergeCell ref="E37:G37"/>
    <mergeCell ref="B38:D38"/>
    <mergeCell ref="E38:G38"/>
    <mergeCell ref="B33:D33"/>
    <mergeCell ref="E33:G33"/>
    <mergeCell ref="B34:D34"/>
    <mergeCell ref="E34:G34"/>
    <mergeCell ref="B35:D35"/>
    <mergeCell ref="E35:G35"/>
    <mergeCell ref="B42:D42"/>
    <mergeCell ref="E42:G42"/>
    <mergeCell ref="B43:D43"/>
    <mergeCell ref="E43:G43"/>
    <mergeCell ref="B44:D44"/>
    <mergeCell ref="E44:G44"/>
    <mergeCell ref="B39:D39"/>
    <mergeCell ref="E39:G39"/>
    <mergeCell ref="B40:D40"/>
    <mergeCell ref="E40:G40"/>
    <mergeCell ref="B41:D41"/>
    <mergeCell ref="E41:G41"/>
    <mergeCell ref="B48:D48"/>
    <mergeCell ref="E48:G48"/>
    <mergeCell ref="B49:D49"/>
    <mergeCell ref="E49:G49"/>
    <mergeCell ref="B50:D50"/>
    <mergeCell ref="E50:G50"/>
    <mergeCell ref="B45:D45"/>
    <mergeCell ref="E45:G45"/>
    <mergeCell ref="B46:D46"/>
    <mergeCell ref="E46:G46"/>
    <mergeCell ref="B47:D47"/>
    <mergeCell ref="E47:G47"/>
    <mergeCell ref="B54:D54"/>
    <mergeCell ref="E54:G54"/>
    <mergeCell ref="B55:D55"/>
    <mergeCell ref="E55:G55"/>
    <mergeCell ref="B56:D56"/>
    <mergeCell ref="E56:G56"/>
    <mergeCell ref="B51:D51"/>
    <mergeCell ref="E51:G51"/>
    <mergeCell ref="B52:D52"/>
    <mergeCell ref="E52:G52"/>
    <mergeCell ref="B53:D53"/>
    <mergeCell ref="E53:G53"/>
    <mergeCell ref="B60:D60"/>
    <mergeCell ref="E60:G60"/>
    <mergeCell ref="B61:D61"/>
    <mergeCell ref="E61:G61"/>
    <mergeCell ref="B62:D62"/>
    <mergeCell ref="E62:G62"/>
    <mergeCell ref="B57:D57"/>
    <mergeCell ref="E57:G57"/>
    <mergeCell ref="B58:D58"/>
    <mergeCell ref="E58:G58"/>
    <mergeCell ref="B59:D59"/>
    <mergeCell ref="E59:G59"/>
    <mergeCell ref="B66:D66"/>
    <mergeCell ref="E66:G66"/>
    <mergeCell ref="B67:D67"/>
    <mergeCell ref="E67:G67"/>
    <mergeCell ref="A68:K68"/>
    <mergeCell ref="B63:D63"/>
    <mergeCell ref="E63:G63"/>
    <mergeCell ref="B64:D64"/>
    <mergeCell ref="E64:G64"/>
    <mergeCell ref="B65:D65"/>
    <mergeCell ref="E65:G65"/>
  </mergeCells>
  <printOptions horizontalCentered="1" verticalCentered="1"/>
  <pageMargins left="0" right="0" top="0" bottom="0" header="0" footer="0"/>
  <pageSetup scale="7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6"/>
  <dimension ref="A1:K69"/>
  <sheetViews>
    <sheetView view="pageBreakPreview"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403</v>
      </c>
      <c r="B3" s="280"/>
      <c r="C3" s="276" t="s">
        <v>22</v>
      </c>
      <c r="D3" s="278"/>
      <c r="E3" s="37" t="s">
        <v>44</v>
      </c>
      <c r="F3" s="281" t="s">
        <v>45</v>
      </c>
      <c r="G3" s="282"/>
      <c r="H3" s="35" t="s">
        <v>46</v>
      </c>
      <c r="I3" s="276" t="s">
        <v>47</v>
      </c>
      <c r="J3" s="277"/>
      <c r="K3" s="278"/>
    </row>
    <row r="4" spans="1:11" ht="39.75" customHeight="1">
      <c r="A4" s="279" t="s">
        <v>405</v>
      </c>
      <c r="B4" s="280"/>
      <c r="C4" s="276">
        <v>116</v>
      </c>
      <c r="D4" s="278"/>
      <c r="E4" s="38" t="s">
        <v>49</v>
      </c>
      <c r="F4" s="283" t="s">
        <v>50</v>
      </c>
      <c r="G4" s="284"/>
      <c r="H4" s="36" t="s">
        <v>406</v>
      </c>
      <c r="I4" s="276">
        <v>11</v>
      </c>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hidden="1" customHeight="1">
      <c r="A7" s="13">
        <v>1</v>
      </c>
      <c r="B7" s="201" t="s">
        <v>59</v>
      </c>
      <c r="C7" s="201"/>
      <c r="D7" s="201"/>
      <c r="E7" s="201" t="s">
        <v>60</v>
      </c>
      <c r="F7" s="201"/>
      <c r="G7" s="201"/>
      <c r="H7" s="9"/>
      <c r="I7" s="3"/>
      <c r="J7" s="3"/>
      <c r="K7" s="3"/>
    </row>
    <row r="8" spans="1:11" ht="116.25" hidden="1" customHeight="1">
      <c r="A8" s="12">
        <v>1.1000000000000001</v>
      </c>
      <c r="B8" s="182" t="s">
        <v>61</v>
      </c>
      <c r="C8" s="183"/>
      <c r="D8" s="184"/>
      <c r="E8" s="185" t="s">
        <v>62</v>
      </c>
      <c r="F8" s="186"/>
      <c r="G8" s="187"/>
      <c r="H8" s="46" t="s">
        <v>63</v>
      </c>
      <c r="I8" s="28"/>
      <c r="J8" s="27">
        <v>15</v>
      </c>
      <c r="K8" s="25">
        <f>J8*I8</f>
        <v>0</v>
      </c>
    </row>
    <row r="9" spans="1:11" ht="126.75" hidden="1" customHeight="1">
      <c r="A9" s="12">
        <v>1.2</v>
      </c>
      <c r="B9" s="172" t="s">
        <v>64</v>
      </c>
      <c r="C9" s="172"/>
      <c r="D9" s="172"/>
      <c r="E9" s="174" t="s">
        <v>65</v>
      </c>
      <c r="F9" s="174"/>
      <c r="G9" s="174"/>
      <c r="H9" s="46" t="s">
        <v>63</v>
      </c>
      <c r="I9" s="28"/>
      <c r="J9" s="27">
        <v>15</v>
      </c>
      <c r="K9" s="25">
        <f>J9*I9</f>
        <v>0</v>
      </c>
    </row>
    <row r="10" spans="1:11" ht="25.5" customHeight="1">
      <c r="A10" s="13">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f>4*6.4</f>
        <v>25.6</v>
      </c>
      <c r="J11" s="27">
        <v>4</v>
      </c>
      <c r="K11" s="25">
        <f t="shared" ref="K11:K16" si="0">J11*I11</f>
        <v>102.4</v>
      </c>
    </row>
    <row r="12" spans="1:11" ht="104.25" hidden="1" customHeight="1">
      <c r="A12" s="14">
        <v>2.2000000000000002</v>
      </c>
      <c r="B12" s="182" t="s">
        <v>70</v>
      </c>
      <c r="C12" s="183"/>
      <c r="D12" s="184"/>
      <c r="E12" s="185" t="s">
        <v>71</v>
      </c>
      <c r="F12" s="186"/>
      <c r="G12" s="187"/>
      <c r="H12" s="48" t="s">
        <v>72</v>
      </c>
      <c r="I12" s="28"/>
      <c r="J12" s="27">
        <v>8</v>
      </c>
      <c r="K12" s="25">
        <f t="shared" si="0"/>
        <v>0</v>
      </c>
    </row>
    <row r="13" spans="1:11" ht="93" customHeight="1">
      <c r="A13" s="14">
        <v>2.2999999999999998</v>
      </c>
      <c r="B13" s="182" t="s">
        <v>73</v>
      </c>
      <c r="C13" s="183"/>
      <c r="D13" s="184"/>
      <c r="E13" s="185" t="s">
        <v>74</v>
      </c>
      <c r="F13" s="186"/>
      <c r="G13" s="187"/>
      <c r="H13" s="48" t="s">
        <v>72</v>
      </c>
      <c r="I13" s="28">
        <f>ROUNDUP((5/1.5)*6.4,0.5)</f>
        <v>22</v>
      </c>
      <c r="J13" s="27">
        <v>11</v>
      </c>
      <c r="K13" s="25">
        <f t="shared" si="0"/>
        <v>242</v>
      </c>
    </row>
    <row r="14" spans="1:11" ht="157.5" customHeight="1">
      <c r="A14" s="14">
        <v>2.4</v>
      </c>
      <c r="B14" s="182" t="s">
        <v>75</v>
      </c>
      <c r="C14" s="183"/>
      <c r="D14" s="184"/>
      <c r="E14" s="185" t="s">
        <v>76</v>
      </c>
      <c r="F14" s="186"/>
      <c r="G14" s="187"/>
      <c r="H14" s="46" t="s">
        <v>63</v>
      </c>
      <c r="I14" s="28">
        <f>4.5*6.5</f>
        <v>29.25</v>
      </c>
      <c r="J14" s="27">
        <v>15</v>
      </c>
      <c r="K14" s="25">
        <f t="shared" si="0"/>
        <v>438.75</v>
      </c>
    </row>
    <row r="15" spans="1:11" ht="84" hidden="1" customHeight="1">
      <c r="A15" s="12">
        <v>2.5</v>
      </c>
      <c r="B15" s="182" t="s">
        <v>77</v>
      </c>
      <c r="C15" s="183"/>
      <c r="D15" s="184"/>
      <c r="E15" s="185" t="s">
        <v>78</v>
      </c>
      <c r="F15" s="186"/>
      <c r="G15" s="187"/>
      <c r="H15" s="46" t="s">
        <v>63</v>
      </c>
      <c r="I15" s="28"/>
      <c r="J15" s="27">
        <v>18</v>
      </c>
      <c r="K15" s="25">
        <f t="shared" si="0"/>
        <v>0</v>
      </c>
    </row>
    <row r="16" spans="1:11" ht="131.44999999999999" hidden="1" customHeight="1">
      <c r="A16" s="14">
        <v>2.6</v>
      </c>
      <c r="B16" s="182" t="s">
        <v>79</v>
      </c>
      <c r="C16" s="183"/>
      <c r="D16" s="184"/>
      <c r="E16" s="185" t="s">
        <v>80</v>
      </c>
      <c r="F16" s="186"/>
      <c r="G16" s="187"/>
      <c r="H16" s="46" t="s">
        <v>63</v>
      </c>
      <c r="I16" s="28"/>
      <c r="J16" s="27">
        <v>10</v>
      </c>
      <c r="K16" s="25">
        <f t="shared" si="0"/>
        <v>0</v>
      </c>
    </row>
    <row r="17" spans="1:11" ht="30" hidden="1" customHeight="1">
      <c r="A17" s="15">
        <v>3</v>
      </c>
      <c r="B17" s="286" t="s">
        <v>81</v>
      </c>
      <c r="C17" s="286"/>
      <c r="D17" s="286"/>
      <c r="E17" s="285" t="s">
        <v>82</v>
      </c>
      <c r="F17" s="285"/>
      <c r="G17" s="285"/>
      <c r="H17" s="47"/>
      <c r="I17" s="29"/>
      <c r="J17" s="26"/>
      <c r="K17" s="26"/>
    </row>
    <row r="18" spans="1:11" ht="90" hidden="1" customHeight="1">
      <c r="A18" s="12">
        <v>3.1</v>
      </c>
      <c r="B18" s="182" t="s">
        <v>83</v>
      </c>
      <c r="C18" s="183"/>
      <c r="D18" s="184"/>
      <c r="E18" s="185" t="s">
        <v>84</v>
      </c>
      <c r="F18" s="186"/>
      <c r="G18" s="187"/>
      <c r="H18" s="46" t="s">
        <v>85</v>
      </c>
      <c r="I18" s="28"/>
      <c r="J18" s="27">
        <v>50</v>
      </c>
      <c r="K18" s="25">
        <f t="shared" ref="K18:K23" si="1">J18*I18</f>
        <v>0</v>
      </c>
    </row>
    <row r="19" spans="1:11" ht="108.6" hidden="1" customHeight="1">
      <c r="A19" s="12">
        <v>3.2</v>
      </c>
      <c r="B19" s="182" t="s">
        <v>86</v>
      </c>
      <c r="C19" s="183"/>
      <c r="D19" s="184"/>
      <c r="E19" s="185" t="s">
        <v>87</v>
      </c>
      <c r="F19" s="186"/>
      <c r="G19" s="187"/>
      <c r="H19" s="46" t="s">
        <v>63</v>
      </c>
      <c r="I19" s="28"/>
      <c r="J19" s="27">
        <v>10</v>
      </c>
      <c r="K19" s="25">
        <f t="shared" si="1"/>
        <v>0</v>
      </c>
    </row>
    <row r="20" spans="1:11" ht="116.1" hidden="1" customHeight="1">
      <c r="A20" s="12">
        <v>3.3</v>
      </c>
      <c r="B20" s="182" t="s">
        <v>88</v>
      </c>
      <c r="C20" s="183"/>
      <c r="D20" s="184"/>
      <c r="E20" s="185" t="s">
        <v>89</v>
      </c>
      <c r="F20" s="186"/>
      <c r="G20" s="187"/>
      <c r="H20" s="46" t="s">
        <v>63</v>
      </c>
      <c r="I20" s="28"/>
      <c r="J20" s="27">
        <v>60</v>
      </c>
      <c r="K20" s="25">
        <f t="shared" si="1"/>
        <v>0</v>
      </c>
    </row>
    <row r="21" spans="1:11" ht="91.5" hidden="1" customHeight="1">
      <c r="A21" s="53">
        <v>3.4</v>
      </c>
      <c r="B21" s="182" t="s">
        <v>90</v>
      </c>
      <c r="C21" s="183"/>
      <c r="D21" s="184"/>
      <c r="E21" s="185" t="s">
        <v>91</v>
      </c>
      <c r="F21" s="186"/>
      <c r="G21" s="187"/>
      <c r="H21" s="48" t="s">
        <v>85</v>
      </c>
      <c r="I21" s="28"/>
      <c r="J21" s="27">
        <v>25</v>
      </c>
      <c r="K21" s="25">
        <f t="shared" si="1"/>
        <v>0</v>
      </c>
    </row>
    <row r="22" spans="1:11" ht="119.1" hidden="1" customHeight="1">
      <c r="A22" s="34">
        <v>3.5</v>
      </c>
      <c r="B22" s="182" t="s">
        <v>92</v>
      </c>
      <c r="C22" s="183"/>
      <c r="D22" s="184"/>
      <c r="E22" s="185" t="s">
        <v>93</v>
      </c>
      <c r="F22" s="186"/>
      <c r="G22" s="187"/>
      <c r="H22" s="46" t="s">
        <v>63</v>
      </c>
      <c r="I22" s="28"/>
      <c r="J22" s="27">
        <v>50</v>
      </c>
      <c r="K22" s="25">
        <f t="shared" si="1"/>
        <v>0</v>
      </c>
    </row>
    <row r="23" spans="1:11" ht="91.5" hidden="1" customHeight="1">
      <c r="A23" s="34">
        <v>3.6</v>
      </c>
      <c r="B23" s="182" t="s">
        <v>94</v>
      </c>
      <c r="C23" s="183"/>
      <c r="D23" s="184"/>
      <c r="E23" s="185" t="s">
        <v>95</v>
      </c>
      <c r="F23" s="186"/>
      <c r="G23" s="187"/>
      <c r="H23" s="48" t="s">
        <v>85</v>
      </c>
      <c r="I23" s="28"/>
      <c r="J23" s="27">
        <v>25</v>
      </c>
      <c r="K23" s="25">
        <f t="shared" si="1"/>
        <v>0</v>
      </c>
    </row>
    <row r="24" spans="1:11" ht="28.5" hidden="1" customHeight="1">
      <c r="A24" s="16">
        <v>4</v>
      </c>
      <c r="B24" s="285" t="s">
        <v>96</v>
      </c>
      <c r="C24" s="285"/>
      <c r="D24" s="285"/>
      <c r="E24" s="285" t="s">
        <v>97</v>
      </c>
      <c r="F24" s="285"/>
      <c r="G24" s="285"/>
      <c r="H24" s="47"/>
      <c r="I24" s="29"/>
      <c r="J24" s="26"/>
      <c r="K24" s="26"/>
    </row>
    <row r="25" spans="1:11" ht="148.5" hidden="1" customHeight="1">
      <c r="A25" s="77">
        <v>4.0999999999999996</v>
      </c>
      <c r="B25" s="182" t="s">
        <v>98</v>
      </c>
      <c r="C25" s="183"/>
      <c r="D25" s="184"/>
      <c r="E25" s="185" t="s">
        <v>99</v>
      </c>
      <c r="F25" s="186"/>
      <c r="G25" s="187"/>
      <c r="H25" s="46" t="s">
        <v>63</v>
      </c>
      <c r="I25" s="28"/>
      <c r="J25" s="27">
        <v>110</v>
      </c>
      <c r="K25" s="25">
        <f>J25*I25</f>
        <v>0</v>
      </c>
    </row>
    <row r="26" spans="1:11" ht="112.5" hidden="1" customHeight="1">
      <c r="A26" s="14">
        <v>4.2</v>
      </c>
      <c r="B26" s="182" t="s">
        <v>100</v>
      </c>
      <c r="C26" s="183"/>
      <c r="D26" s="184"/>
      <c r="E26" s="185" t="s">
        <v>101</v>
      </c>
      <c r="F26" s="186"/>
      <c r="G26" s="187"/>
      <c r="H26" s="46" t="s">
        <v>63</v>
      </c>
      <c r="I26" s="28"/>
      <c r="J26" s="27">
        <v>90</v>
      </c>
      <c r="K26" s="25">
        <f>J26*I26</f>
        <v>0</v>
      </c>
    </row>
    <row r="27" spans="1:11" ht="89.1" hidden="1" customHeight="1">
      <c r="A27" s="54">
        <v>4.3</v>
      </c>
      <c r="B27" s="182" t="s">
        <v>102</v>
      </c>
      <c r="C27" s="183"/>
      <c r="D27" s="184"/>
      <c r="E27" s="185" t="s">
        <v>103</v>
      </c>
      <c r="F27" s="186"/>
      <c r="G27" s="187"/>
      <c r="H27" s="46" t="s">
        <v>63</v>
      </c>
      <c r="I27" s="28"/>
      <c r="J27" s="27">
        <v>90</v>
      </c>
      <c r="K27" s="25">
        <f>J27*I27</f>
        <v>0</v>
      </c>
    </row>
    <row r="28" spans="1:11" ht="97.5" hidden="1" customHeight="1">
      <c r="A28" s="14">
        <v>4.4000000000000004</v>
      </c>
      <c r="B28" s="182" t="s">
        <v>104</v>
      </c>
      <c r="C28" s="183"/>
      <c r="D28" s="184"/>
      <c r="E28" s="185" t="s">
        <v>105</v>
      </c>
      <c r="F28" s="186"/>
      <c r="G28" s="187"/>
      <c r="H28" s="49" t="s">
        <v>106</v>
      </c>
      <c r="I28" s="28"/>
      <c r="J28" s="27">
        <v>8</v>
      </c>
      <c r="K28" s="25">
        <f>J28*I28</f>
        <v>0</v>
      </c>
    </row>
    <row r="29" spans="1:11" ht="137.25" hidden="1" customHeight="1">
      <c r="A29" s="14">
        <v>4.5</v>
      </c>
      <c r="B29" s="182" t="s">
        <v>107</v>
      </c>
      <c r="C29" s="183"/>
      <c r="D29" s="184"/>
      <c r="E29" s="185" t="s">
        <v>108</v>
      </c>
      <c r="F29" s="186"/>
      <c r="G29" s="187"/>
      <c r="H29" s="49" t="s">
        <v>106</v>
      </c>
      <c r="I29" s="28"/>
      <c r="J29" s="27">
        <v>35</v>
      </c>
      <c r="K29" s="25">
        <f>J29*I29</f>
        <v>0</v>
      </c>
    </row>
    <row r="30" spans="1:11" ht="33" hidden="1" customHeight="1">
      <c r="A30" s="16">
        <v>5</v>
      </c>
      <c r="B30" s="285" t="s">
        <v>109</v>
      </c>
      <c r="C30" s="285"/>
      <c r="D30" s="285"/>
      <c r="E30" s="285" t="s">
        <v>110</v>
      </c>
      <c r="F30" s="285"/>
      <c r="G30" s="285"/>
      <c r="H30" s="47"/>
      <c r="I30" s="30"/>
      <c r="J30" s="26"/>
      <c r="K30" s="26"/>
    </row>
    <row r="31" spans="1:11" ht="167.25" hidden="1" customHeight="1">
      <c r="A31" s="55">
        <v>5.0999999999999996</v>
      </c>
      <c r="B31" s="172" t="s">
        <v>111</v>
      </c>
      <c r="C31" s="172"/>
      <c r="D31" s="172"/>
      <c r="E31" s="174" t="s">
        <v>112</v>
      </c>
      <c r="F31" s="174"/>
      <c r="G31" s="174"/>
      <c r="H31" s="48" t="s">
        <v>72</v>
      </c>
      <c r="I31" s="28"/>
      <c r="J31" s="27">
        <v>10</v>
      </c>
      <c r="K31" s="25">
        <f>J31*I31</f>
        <v>0</v>
      </c>
    </row>
    <row r="32" spans="1:11" ht="135" hidden="1" customHeight="1">
      <c r="A32" s="14">
        <v>5.2</v>
      </c>
      <c r="B32" s="172" t="s">
        <v>113</v>
      </c>
      <c r="C32" s="172"/>
      <c r="D32" s="172"/>
      <c r="E32" s="287" t="s">
        <v>114</v>
      </c>
      <c r="F32" s="287"/>
      <c r="G32" s="287"/>
      <c r="H32" s="48" t="s">
        <v>63</v>
      </c>
      <c r="I32" s="28"/>
      <c r="J32" s="27">
        <v>35</v>
      </c>
      <c r="K32" s="25">
        <f>J32*I32</f>
        <v>0</v>
      </c>
    </row>
    <row r="33" spans="1:11" ht="33" customHeight="1">
      <c r="A33" s="41">
        <v>6</v>
      </c>
      <c r="B33" s="288" t="s">
        <v>115</v>
      </c>
      <c r="C33" s="289"/>
      <c r="D33" s="290"/>
      <c r="E33" s="288" t="s">
        <v>116</v>
      </c>
      <c r="F33" s="289"/>
      <c r="G33" s="290"/>
      <c r="H33" s="50"/>
      <c r="I33" s="30"/>
      <c r="J33" s="26"/>
      <c r="K33" s="26"/>
    </row>
    <row r="34" spans="1:11" ht="112.5" hidden="1" customHeight="1">
      <c r="A34" s="54">
        <v>6.1</v>
      </c>
      <c r="B34" s="182" t="s">
        <v>117</v>
      </c>
      <c r="C34" s="183"/>
      <c r="D34" s="184"/>
      <c r="E34" s="185" t="s">
        <v>118</v>
      </c>
      <c r="F34" s="186"/>
      <c r="G34" s="187"/>
      <c r="H34" s="46" t="s">
        <v>85</v>
      </c>
      <c r="I34" s="28"/>
      <c r="J34" s="27">
        <v>200</v>
      </c>
      <c r="K34" s="25">
        <f>J34*I34</f>
        <v>0</v>
      </c>
    </row>
    <row r="35" spans="1:11" ht="113.25" hidden="1" customHeight="1">
      <c r="A35" s="54">
        <v>6.2</v>
      </c>
      <c r="B35" s="182" t="s">
        <v>119</v>
      </c>
      <c r="C35" s="183"/>
      <c r="D35" s="184"/>
      <c r="E35" s="185" t="s">
        <v>120</v>
      </c>
      <c r="F35" s="186"/>
      <c r="G35" s="187"/>
      <c r="H35" s="48" t="s">
        <v>85</v>
      </c>
      <c r="I35" s="28"/>
      <c r="J35" s="27">
        <v>200</v>
      </c>
      <c r="K35" s="25">
        <f>J35*I35</f>
        <v>0</v>
      </c>
    </row>
    <row r="36" spans="1:11" ht="113.25" hidden="1" customHeight="1">
      <c r="A36" s="12">
        <v>6.3</v>
      </c>
      <c r="B36" s="172" t="s">
        <v>121</v>
      </c>
      <c r="C36" s="172"/>
      <c r="D36" s="172"/>
      <c r="E36" s="174" t="s">
        <v>122</v>
      </c>
      <c r="F36" s="174"/>
      <c r="G36" s="174"/>
      <c r="H36" s="48" t="s">
        <v>85</v>
      </c>
      <c r="I36" s="28"/>
      <c r="J36" s="27">
        <v>250</v>
      </c>
      <c r="K36" s="25">
        <f t="shared" ref="K36:K54" si="2">J36*I36</f>
        <v>0</v>
      </c>
    </row>
    <row r="37" spans="1:11" ht="113.25" customHeight="1">
      <c r="A37" s="12">
        <v>6.4</v>
      </c>
      <c r="B37" s="172" t="s">
        <v>123</v>
      </c>
      <c r="C37" s="172"/>
      <c r="D37" s="172"/>
      <c r="E37" s="174" t="s">
        <v>124</v>
      </c>
      <c r="F37" s="174"/>
      <c r="G37" s="174"/>
      <c r="H37" s="48" t="s">
        <v>85</v>
      </c>
      <c r="I37" s="28">
        <v>1</v>
      </c>
      <c r="J37" s="27">
        <v>210</v>
      </c>
      <c r="K37" s="25">
        <f t="shared" si="2"/>
        <v>210</v>
      </c>
    </row>
    <row r="38" spans="1:11" ht="113.25" hidden="1" customHeight="1">
      <c r="A38" s="54">
        <v>6.5</v>
      </c>
      <c r="B38" s="172" t="s">
        <v>125</v>
      </c>
      <c r="C38" s="172"/>
      <c r="D38" s="172"/>
      <c r="E38" s="174" t="s">
        <v>126</v>
      </c>
      <c r="F38" s="174"/>
      <c r="G38" s="174"/>
      <c r="H38" s="48" t="s">
        <v>72</v>
      </c>
      <c r="I38" s="28"/>
      <c r="J38" s="27">
        <v>15</v>
      </c>
      <c r="K38" s="25">
        <f t="shared" si="2"/>
        <v>0</v>
      </c>
    </row>
    <row r="39" spans="1:11" ht="87.75" hidden="1" customHeight="1">
      <c r="A39" s="54">
        <v>6.6</v>
      </c>
      <c r="B39" s="172" t="s">
        <v>127</v>
      </c>
      <c r="C39" s="172"/>
      <c r="D39" s="172"/>
      <c r="E39" s="174" t="s">
        <v>128</v>
      </c>
      <c r="F39" s="174"/>
      <c r="G39" s="174"/>
      <c r="H39" s="48" t="s">
        <v>85</v>
      </c>
      <c r="I39" s="28"/>
      <c r="J39" s="27">
        <v>30</v>
      </c>
      <c r="K39" s="25">
        <f t="shared" si="2"/>
        <v>0</v>
      </c>
    </row>
    <row r="40" spans="1:11" ht="113.25" hidden="1" customHeight="1">
      <c r="A40" s="12">
        <v>6.7</v>
      </c>
      <c r="B40" s="172" t="s">
        <v>129</v>
      </c>
      <c r="C40" s="172"/>
      <c r="D40" s="172"/>
      <c r="E40" s="174" t="s">
        <v>130</v>
      </c>
      <c r="F40" s="174"/>
      <c r="G40" s="174"/>
      <c r="H40" s="48" t="s">
        <v>72</v>
      </c>
      <c r="I40" s="28"/>
      <c r="J40" s="27">
        <v>20</v>
      </c>
      <c r="K40" s="25">
        <f t="shared" si="2"/>
        <v>0</v>
      </c>
    </row>
    <row r="41" spans="1:11" ht="137.1" hidden="1" customHeight="1">
      <c r="A41" s="12">
        <v>6.8</v>
      </c>
      <c r="B41" s="172" t="s">
        <v>131</v>
      </c>
      <c r="C41" s="172"/>
      <c r="D41" s="172"/>
      <c r="E41" s="174" t="s">
        <v>132</v>
      </c>
      <c r="F41" s="174"/>
      <c r="G41" s="174"/>
      <c r="H41" s="48" t="s">
        <v>85</v>
      </c>
      <c r="I41" s="28"/>
      <c r="J41" s="27">
        <v>175</v>
      </c>
      <c r="K41" s="25">
        <f t="shared" si="2"/>
        <v>0</v>
      </c>
    </row>
    <row r="42" spans="1:11" ht="72" hidden="1" customHeight="1">
      <c r="A42" s="12">
        <v>6.9</v>
      </c>
      <c r="B42" s="172" t="s">
        <v>133</v>
      </c>
      <c r="C42" s="172"/>
      <c r="D42" s="172"/>
      <c r="E42" s="174" t="s">
        <v>134</v>
      </c>
      <c r="F42" s="174"/>
      <c r="G42" s="174"/>
      <c r="H42" s="48" t="s">
        <v>85</v>
      </c>
      <c r="I42" s="28"/>
      <c r="J42" s="27">
        <v>35</v>
      </c>
      <c r="K42" s="25">
        <f t="shared" si="2"/>
        <v>0</v>
      </c>
    </row>
    <row r="43" spans="1:11" ht="75" hidden="1" customHeight="1">
      <c r="A43" s="57">
        <v>6.1</v>
      </c>
      <c r="B43" s="172" t="s">
        <v>135</v>
      </c>
      <c r="C43" s="172"/>
      <c r="D43" s="172"/>
      <c r="E43" s="174" t="s">
        <v>136</v>
      </c>
      <c r="F43" s="174"/>
      <c r="G43" s="174"/>
      <c r="H43" s="48" t="s">
        <v>85</v>
      </c>
      <c r="I43" s="28"/>
      <c r="J43" s="27">
        <v>20</v>
      </c>
      <c r="K43" s="25">
        <f t="shared" si="2"/>
        <v>0</v>
      </c>
    </row>
    <row r="44" spans="1:11" ht="57.75" hidden="1" customHeight="1">
      <c r="A44" s="40">
        <v>6.11</v>
      </c>
      <c r="B44" s="172" t="s">
        <v>137</v>
      </c>
      <c r="C44" s="172"/>
      <c r="D44" s="172"/>
      <c r="E44" s="174" t="s">
        <v>138</v>
      </c>
      <c r="F44" s="174"/>
      <c r="G44" s="174"/>
      <c r="H44" s="48" t="s">
        <v>85</v>
      </c>
      <c r="I44" s="28"/>
      <c r="J44" s="27">
        <v>120</v>
      </c>
      <c r="K44" s="25">
        <f t="shared" si="2"/>
        <v>0</v>
      </c>
    </row>
    <row r="45" spans="1:11" ht="111" hidden="1" customHeight="1">
      <c r="A45" s="57">
        <v>6.12</v>
      </c>
      <c r="B45" s="172" t="s">
        <v>139</v>
      </c>
      <c r="C45" s="172"/>
      <c r="D45" s="172"/>
      <c r="E45" s="174" t="s">
        <v>140</v>
      </c>
      <c r="F45" s="174"/>
      <c r="G45" s="174"/>
      <c r="H45" s="48" t="s">
        <v>85</v>
      </c>
      <c r="I45" s="28"/>
      <c r="J45" s="27">
        <v>90</v>
      </c>
      <c r="K45" s="25">
        <f t="shared" si="2"/>
        <v>0</v>
      </c>
    </row>
    <row r="46" spans="1:11" ht="106.35" hidden="1" customHeight="1">
      <c r="A46" s="57">
        <v>6.13</v>
      </c>
      <c r="B46" s="172" t="s">
        <v>141</v>
      </c>
      <c r="C46" s="172"/>
      <c r="D46" s="172"/>
      <c r="E46" s="174" t="s">
        <v>142</v>
      </c>
      <c r="F46" s="174"/>
      <c r="G46" s="174"/>
      <c r="H46" s="48" t="s">
        <v>85</v>
      </c>
      <c r="I46" s="28"/>
      <c r="J46" s="27">
        <v>90</v>
      </c>
      <c r="K46" s="25">
        <f t="shared" si="2"/>
        <v>0</v>
      </c>
    </row>
    <row r="47" spans="1:11" ht="97.35" hidden="1" customHeight="1">
      <c r="A47" s="40">
        <v>6.14</v>
      </c>
      <c r="B47" s="172" t="s">
        <v>143</v>
      </c>
      <c r="C47" s="172"/>
      <c r="D47" s="172"/>
      <c r="E47" s="173" t="s">
        <v>144</v>
      </c>
      <c r="F47" s="173"/>
      <c r="G47" s="173"/>
      <c r="H47" s="48" t="s">
        <v>85</v>
      </c>
      <c r="I47" s="28"/>
      <c r="J47" s="27">
        <v>220</v>
      </c>
      <c r="K47" s="25">
        <f t="shared" si="2"/>
        <v>0</v>
      </c>
    </row>
    <row r="48" spans="1:11" ht="113.45" hidden="1" customHeight="1">
      <c r="A48" s="57">
        <v>6.15</v>
      </c>
      <c r="B48" s="172" t="s">
        <v>145</v>
      </c>
      <c r="C48" s="172"/>
      <c r="D48" s="172"/>
      <c r="E48" s="174" t="s">
        <v>146</v>
      </c>
      <c r="F48" s="174"/>
      <c r="G48" s="174"/>
      <c r="H48" s="48" t="s">
        <v>85</v>
      </c>
      <c r="I48" s="28"/>
      <c r="J48" s="27">
        <v>120</v>
      </c>
      <c r="K48" s="25">
        <f t="shared" si="2"/>
        <v>0</v>
      </c>
    </row>
    <row r="49" spans="1:11" ht="97.5" hidden="1" customHeight="1">
      <c r="A49" s="40">
        <v>6.16</v>
      </c>
      <c r="B49" s="172" t="s">
        <v>147</v>
      </c>
      <c r="C49" s="172"/>
      <c r="D49" s="172"/>
      <c r="E49" s="173" t="s">
        <v>148</v>
      </c>
      <c r="F49" s="173"/>
      <c r="G49" s="173"/>
      <c r="H49" s="48" t="s">
        <v>85</v>
      </c>
      <c r="I49" s="28"/>
      <c r="J49" s="27">
        <v>175</v>
      </c>
      <c r="K49" s="25">
        <f t="shared" si="2"/>
        <v>0</v>
      </c>
    </row>
    <row r="50" spans="1:11" ht="110.1" hidden="1" customHeight="1">
      <c r="A50" s="40">
        <v>6.17</v>
      </c>
      <c r="B50" s="172" t="s">
        <v>149</v>
      </c>
      <c r="C50" s="172"/>
      <c r="D50" s="172"/>
      <c r="E50" s="174" t="s">
        <v>150</v>
      </c>
      <c r="F50" s="174"/>
      <c r="G50" s="174"/>
      <c r="H50" s="48" t="s">
        <v>85</v>
      </c>
      <c r="I50" s="28"/>
      <c r="J50" s="27">
        <v>185</v>
      </c>
      <c r="K50" s="25">
        <f t="shared" si="2"/>
        <v>0</v>
      </c>
    </row>
    <row r="51" spans="1:11" ht="138.6" hidden="1" customHeight="1">
      <c r="A51" s="40">
        <v>6.1800000000000104</v>
      </c>
      <c r="B51" s="172" t="s">
        <v>151</v>
      </c>
      <c r="C51" s="172"/>
      <c r="D51" s="172"/>
      <c r="E51" s="174" t="s">
        <v>152</v>
      </c>
      <c r="F51" s="174"/>
      <c r="G51" s="174"/>
      <c r="H51" s="48" t="s">
        <v>153</v>
      </c>
      <c r="I51" s="28"/>
      <c r="J51" s="27">
        <v>120</v>
      </c>
      <c r="K51" s="25">
        <f t="shared" si="2"/>
        <v>0</v>
      </c>
    </row>
    <row r="52" spans="1:11" ht="31.5" hidden="1" customHeight="1">
      <c r="A52" s="31">
        <v>7</v>
      </c>
      <c r="B52" s="291" t="s">
        <v>154</v>
      </c>
      <c r="C52" s="292"/>
      <c r="D52" s="293"/>
      <c r="E52" s="294" t="s">
        <v>155</v>
      </c>
      <c r="F52" s="294"/>
      <c r="G52" s="294"/>
      <c r="H52" s="51"/>
      <c r="I52" s="32"/>
      <c r="J52" s="32"/>
      <c r="K52" s="33"/>
    </row>
    <row r="53" spans="1:11" ht="113.25" hidden="1" customHeight="1">
      <c r="A53" s="14">
        <v>7.1</v>
      </c>
      <c r="B53" s="172" t="s">
        <v>156</v>
      </c>
      <c r="C53" s="172"/>
      <c r="D53" s="172"/>
      <c r="E53" s="174" t="s">
        <v>157</v>
      </c>
      <c r="F53" s="174"/>
      <c r="G53" s="174"/>
      <c r="H53" s="48"/>
      <c r="I53" s="28"/>
      <c r="J53" s="27">
        <v>25</v>
      </c>
      <c r="K53" s="25">
        <f t="shared" si="2"/>
        <v>0</v>
      </c>
    </row>
    <row r="54" spans="1:11" ht="113.25" hidden="1" customHeight="1">
      <c r="A54" s="14">
        <v>7.2</v>
      </c>
      <c r="B54" s="172" t="s">
        <v>158</v>
      </c>
      <c r="C54" s="172"/>
      <c r="D54" s="172"/>
      <c r="E54" s="173" t="s">
        <v>159</v>
      </c>
      <c r="F54" s="173"/>
      <c r="G54" s="173"/>
      <c r="H54" s="48"/>
      <c r="I54" s="28"/>
      <c r="J54" s="27">
        <v>25</v>
      </c>
      <c r="K54" s="25">
        <f t="shared" si="2"/>
        <v>0</v>
      </c>
    </row>
    <row r="55" spans="1:11" ht="31.5" hidden="1" customHeight="1" thickBot="1">
      <c r="A55" s="31">
        <v>8</v>
      </c>
      <c r="B55" s="291" t="s">
        <v>160</v>
      </c>
      <c r="C55" s="292"/>
      <c r="D55" s="293"/>
      <c r="E55" s="294" t="s">
        <v>161</v>
      </c>
      <c r="F55" s="294"/>
      <c r="G55" s="294"/>
      <c r="H55" s="51"/>
      <c r="I55" s="32"/>
      <c r="J55" s="32"/>
      <c r="K55" s="33"/>
    </row>
    <row r="56" spans="1:11" ht="127.5" hidden="1" customHeight="1" thickBot="1">
      <c r="A56" s="56">
        <v>8.1</v>
      </c>
      <c r="B56" s="295" t="s">
        <v>162</v>
      </c>
      <c r="C56" s="296"/>
      <c r="D56" s="297"/>
      <c r="E56" s="298" t="s">
        <v>163</v>
      </c>
      <c r="F56" s="299"/>
      <c r="G56" s="300"/>
      <c r="H56" s="52" t="s">
        <v>85</v>
      </c>
      <c r="I56" s="43"/>
      <c r="J56" s="44">
        <v>50</v>
      </c>
      <c r="K56" s="45">
        <f t="shared" ref="K56:K67" si="3">I56*J56</f>
        <v>0</v>
      </c>
    </row>
    <row r="57" spans="1:11" ht="124.5" hidden="1" customHeight="1" thickBot="1">
      <c r="A57" s="55">
        <v>8.1999999999999993</v>
      </c>
      <c r="B57" s="146" t="s">
        <v>164</v>
      </c>
      <c r="C57" s="146"/>
      <c r="D57" s="146"/>
      <c r="E57" s="147" t="s">
        <v>165</v>
      </c>
      <c r="F57" s="147"/>
      <c r="G57" s="147"/>
      <c r="H57" s="48" t="s">
        <v>85</v>
      </c>
      <c r="I57" s="43"/>
      <c r="J57" s="44">
        <v>10</v>
      </c>
      <c r="K57" s="45">
        <f t="shared" si="3"/>
        <v>0</v>
      </c>
    </row>
    <row r="58" spans="1:11" ht="120" hidden="1" customHeight="1">
      <c r="A58" s="56">
        <v>8.3000000000000007</v>
      </c>
      <c r="B58" s="170" t="s">
        <v>164</v>
      </c>
      <c r="C58" s="170"/>
      <c r="D58" s="170"/>
      <c r="E58" s="171" t="s">
        <v>166</v>
      </c>
      <c r="F58" s="171"/>
      <c r="G58" s="171"/>
      <c r="H58" s="49" t="s">
        <v>85</v>
      </c>
      <c r="I58" s="43"/>
      <c r="J58" s="44">
        <v>10</v>
      </c>
      <c r="K58" s="45">
        <f t="shared" si="3"/>
        <v>0</v>
      </c>
    </row>
    <row r="59" spans="1:11" ht="150" hidden="1" customHeight="1" thickBot="1">
      <c r="A59" s="14">
        <v>8.4</v>
      </c>
      <c r="B59" s="146" t="s">
        <v>167</v>
      </c>
      <c r="C59" s="146"/>
      <c r="D59" s="146"/>
      <c r="E59" s="147" t="s">
        <v>168</v>
      </c>
      <c r="F59" s="147"/>
      <c r="G59" s="147"/>
      <c r="H59" s="48" t="s">
        <v>85</v>
      </c>
      <c r="I59" s="28"/>
      <c r="J59" s="27">
        <v>30</v>
      </c>
      <c r="K59" s="45">
        <f t="shared" si="3"/>
        <v>0</v>
      </c>
    </row>
    <row r="60" spans="1:11" ht="148.5" hidden="1" customHeight="1">
      <c r="A60" s="42">
        <v>8.5</v>
      </c>
      <c r="B60" s="146" t="s">
        <v>169</v>
      </c>
      <c r="C60" s="146"/>
      <c r="D60" s="146"/>
      <c r="E60" s="147" t="s">
        <v>170</v>
      </c>
      <c r="F60" s="147"/>
      <c r="G60" s="147"/>
      <c r="H60" s="48" t="s">
        <v>85</v>
      </c>
      <c r="I60" s="28"/>
      <c r="J60" s="27">
        <v>45</v>
      </c>
      <c r="K60" s="25">
        <f t="shared" si="3"/>
        <v>0</v>
      </c>
    </row>
    <row r="61" spans="1:11" ht="172.5" hidden="1" customHeight="1" thickBot="1">
      <c r="A61" s="14">
        <v>8.6</v>
      </c>
      <c r="B61" s="146" t="s">
        <v>171</v>
      </c>
      <c r="C61" s="146"/>
      <c r="D61" s="146"/>
      <c r="E61" s="147" t="s">
        <v>172</v>
      </c>
      <c r="F61" s="147"/>
      <c r="G61" s="147"/>
      <c r="H61" s="48" t="s">
        <v>85</v>
      </c>
      <c r="I61" s="28"/>
      <c r="J61" s="27">
        <v>60</v>
      </c>
      <c r="K61" s="25">
        <f t="shared" si="3"/>
        <v>0</v>
      </c>
    </row>
    <row r="62" spans="1:11" ht="150" hidden="1" customHeight="1">
      <c r="A62" s="42">
        <v>8.6999999999999993</v>
      </c>
      <c r="B62" s="146" t="s">
        <v>173</v>
      </c>
      <c r="C62" s="146"/>
      <c r="D62" s="146"/>
      <c r="E62" s="147" t="s">
        <v>174</v>
      </c>
      <c r="F62" s="147"/>
      <c r="G62" s="147"/>
      <c r="H62" s="48" t="s">
        <v>85</v>
      </c>
      <c r="I62" s="28"/>
      <c r="J62" s="27">
        <v>50</v>
      </c>
      <c r="K62" s="25">
        <f t="shared" si="3"/>
        <v>0</v>
      </c>
    </row>
    <row r="63" spans="1:11" ht="195.75" hidden="1" customHeight="1" thickBot="1">
      <c r="A63" s="14">
        <v>8.8000000000000007</v>
      </c>
      <c r="B63" s="146" t="s">
        <v>175</v>
      </c>
      <c r="C63" s="146"/>
      <c r="D63" s="146"/>
      <c r="E63" s="147" t="s">
        <v>176</v>
      </c>
      <c r="F63" s="147"/>
      <c r="G63" s="147"/>
      <c r="H63" s="48" t="s">
        <v>85</v>
      </c>
      <c r="I63" s="28"/>
      <c r="J63" s="27">
        <v>75</v>
      </c>
      <c r="K63" s="25">
        <f t="shared" si="3"/>
        <v>0</v>
      </c>
    </row>
    <row r="64" spans="1:11" ht="150" hidden="1" customHeight="1">
      <c r="A64" s="56">
        <v>8.9</v>
      </c>
      <c r="B64" s="146" t="s">
        <v>177</v>
      </c>
      <c r="C64" s="146"/>
      <c r="D64" s="146"/>
      <c r="E64" s="147" t="s">
        <v>178</v>
      </c>
      <c r="F64" s="147"/>
      <c r="G64" s="147"/>
      <c r="H64" s="48" t="s">
        <v>72</v>
      </c>
      <c r="I64" s="28"/>
      <c r="J64" s="27">
        <v>5</v>
      </c>
      <c r="K64" s="25">
        <f t="shared" si="3"/>
        <v>0</v>
      </c>
    </row>
    <row r="65" spans="1:11" ht="129" hidden="1" customHeight="1">
      <c r="A65" s="40">
        <v>8.1</v>
      </c>
      <c r="B65" s="146" t="s">
        <v>179</v>
      </c>
      <c r="C65" s="146"/>
      <c r="D65" s="146"/>
      <c r="E65" s="147" t="s">
        <v>180</v>
      </c>
      <c r="F65" s="147"/>
      <c r="G65" s="147"/>
      <c r="H65" s="48" t="s">
        <v>72</v>
      </c>
      <c r="I65" s="28"/>
      <c r="J65" s="27">
        <v>4</v>
      </c>
      <c r="K65" s="25">
        <f t="shared" si="3"/>
        <v>0</v>
      </c>
    </row>
    <row r="66" spans="1:11" ht="121.5" hidden="1" customHeight="1">
      <c r="A66" s="40">
        <v>8.11</v>
      </c>
      <c r="B66" s="146" t="s">
        <v>181</v>
      </c>
      <c r="C66" s="146"/>
      <c r="D66" s="146"/>
      <c r="E66" s="147" t="s">
        <v>182</v>
      </c>
      <c r="F66" s="147"/>
      <c r="G66" s="147"/>
      <c r="H66" s="48" t="s">
        <v>72</v>
      </c>
      <c r="I66" s="28"/>
      <c r="J66" s="27">
        <v>6</v>
      </c>
      <c r="K66" s="25">
        <f t="shared" si="3"/>
        <v>0</v>
      </c>
    </row>
    <row r="67" spans="1:11" ht="121.5" hidden="1" customHeight="1">
      <c r="A67" s="40">
        <v>8.1199999999999992</v>
      </c>
      <c r="B67" s="146" t="s">
        <v>183</v>
      </c>
      <c r="C67" s="146"/>
      <c r="D67" s="146"/>
      <c r="E67" s="147" t="s">
        <v>184</v>
      </c>
      <c r="F67" s="147"/>
      <c r="G67" s="147"/>
      <c r="H67" s="48" t="s">
        <v>72</v>
      </c>
      <c r="I67" s="28"/>
      <c r="J67" s="27">
        <v>8</v>
      </c>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993.15</v>
      </c>
    </row>
  </sheetData>
  <mergeCells count="135">
    <mergeCell ref="I4:K4"/>
    <mergeCell ref="B6:D6"/>
    <mergeCell ref="E6:G6"/>
    <mergeCell ref="A1:K1"/>
    <mergeCell ref="A2:K2"/>
    <mergeCell ref="A3:B3"/>
    <mergeCell ref="C3:D3"/>
    <mergeCell ref="F3:G3"/>
    <mergeCell ref="I3:K3"/>
    <mergeCell ref="B7:D7"/>
    <mergeCell ref="E7:G7"/>
    <mergeCell ref="B8:D8"/>
    <mergeCell ref="E8:G8"/>
    <mergeCell ref="B9:D9"/>
    <mergeCell ref="E9:G9"/>
    <mergeCell ref="A4:B4"/>
    <mergeCell ref="C4:D4"/>
    <mergeCell ref="F4:G4"/>
    <mergeCell ref="B13:D13"/>
    <mergeCell ref="E13:G13"/>
    <mergeCell ref="B14:D14"/>
    <mergeCell ref="E14:G14"/>
    <mergeCell ref="B15:D15"/>
    <mergeCell ref="E15:G15"/>
    <mergeCell ref="B10:D10"/>
    <mergeCell ref="E10:G10"/>
    <mergeCell ref="B11:D11"/>
    <mergeCell ref="E11:G11"/>
    <mergeCell ref="B12:D12"/>
    <mergeCell ref="E12:G12"/>
    <mergeCell ref="B18:D18"/>
    <mergeCell ref="E18:G18"/>
    <mergeCell ref="B19:D19"/>
    <mergeCell ref="E19:G19"/>
    <mergeCell ref="B20:D20"/>
    <mergeCell ref="E20:G20"/>
    <mergeCell ref="B16:D16"/>
    <mergeCell ref="E16:G16"/>
    <mergeCell ref="B17:D17"/>
    <mergeCell ref="E17:G17"/>
    <mergeCell ref="B24:D24"/>
    <mergeCell ref="E24:G24"/>
    <mergeCell ref="B25:D25"/>
    <mergeCell ref="E25:G25"/>
    <mergeCell ref="B26:D26"/>
    <mergeCell ref="E26:G26"/>
    <mergeCell ref="B21:D21"/>
    <mergeCell ref="E21:G21"/>
    <mergeCell ref="B22:D22"/>
    <mergeCell ref="E22:G22"/>
    <mergeCell ref="B23:D23"/>
    <mergeCell ref="E23:G23"/>
    <mergeCell ref="B30:D30"/>
    <mergeCell ref="E30:G30"/>
    <mergeCell ref="B31:D31"/>
    <mergeCell ref="E31:G31"/>
    <mergeCell ref="B32:D32"/>
    <mergeCell ref="E32:G32"/>
    <mergeCell ref="B27:D27"/>
    <mergeCell ref="E27:G27"/>
    <mergeCell ref="B28:D28"/>
    <mergeCell ref="E28:G28"/>
    <mergeCell ref="B29:D29"/>
    <mergeCell ref="E29:G29"/>
    <mergeCell ref="B36:D36"/>
    <mergeCell ref="E36:G36"/>
    <mergeCell ref="B37:D37"/>
    <mergeCell ref="E37:G37"/>
    <mergeCell ref="B38:D38"/>
    <mergeCell ref="E38:G38"/>
    <mergeCell ref="B33:D33"/>
    <mergeCell ref="E33:G33"/>
    <mergeCell ref="B34:D34"/>
    <mergeCell ref="E34:G34"/>
    <mergeCell ref="B35:D35"/>
    <mergeCell ref="E35:G35"/>
    <mergeCell ref="B42:D42"/>
    <mergeCell ref="E42:G42"/>
    <mergeCell ref="B43:D43"/>
    <mergeCell ref="E43:G43"/>
    <mergeCell ref="B44:D44"/>
    <mergeCell ref="E44:G44"/>
    <mergeCell ref="B39:D39"/>
    <mergeCell ref="E39:G39"/>
    <mergeCell ref="B40:D40"/>
    <mergeCell ref="E40:G40"/>
    <mergeCell ref="B41:D41"/>
    <mergeCell ref="E41:G41"/>
    <mergeCell ref="B48:D48"/>
    <mergeCell ref="E48:G48"/>
    <mergeCell ref="B49:D49"/>
    <mergeCell ref="E49:G49"/>
    <mergeCell ref="B50:D50"/>
    <mergeCell ref="E50:G50"/>
    <mergeCell ref="B45:D45"/>
    <mergeCell ref="E45:G45"/>
    <mergeCell ref="B46:D46"/>
    <mergeCell ref="E46:G46"/>
    <mergeCell ref="B47:D47"/>
    <mergeCell ref="E47:G47"/>
    <mergeCell ref="B54:D54"/>
    <mergeCell ref="E54:G54"/>
    <mergeCell ref="B55:D55"/>
    <mergeCell ref="E55:G55"/>
    <mergeCell ref="B56:D56"/>
    <mergeCell ref="E56:G56"/>
    <mergeCell ref="B51:D51"/>
    <mergeCell ref="E51:G51"/>
    <mergeCell ref="B52:D52"/>
    <mergeCell ref="E52:G52"/>
    <mergeCell ref="B53:D53"/>
    <mergeCell ref="E53:G53"/>
    <mergeCell ref="B60:D60"/>
    <mergeCell ref="E60:G60"/>
    <mergeCell ref="B61:D61"/>
    <mergeCell ref="E61:G61"/>
    <mergeCell ref="B62:D62"/>
    <mergeCell ref="E62:G62"/>
    <mergeCell ref="B57:D57"/>
    <mergeCell ref="E57:G57"/>
    <mergeCell ref="B58:D58"/>
    <mergeCell ref="E58:G58"/>
    <mergeCell ref="B59:D59"/>
    <mergeCell ref="E59:G59"/>
    <mergeCell ref="B66:D66"/>
    <mergeCell ref="E66:G66"/>
    <mergeCell ref="B67:D67"/>
    <mergeCell ref="E67:G67"/>
    <mergeCell ref="A68:K68"/>
    <mergeCell ref="B63:D63"/>
    <mergeCell ref="E63:G63"/>
    <mergeCell ref="B64:D64"/>
    <mergeCell ref="E64:G64"/>
    <mergeCell ref="B65:D65"/>
    <mergeCell ref="E65:G65"/>
  </mergeCells>
  <printOptions horizontalCentered="1" verticalCentered="1"/>
  <pageMargins left="0" right="0" top="0" bottom="0" header="0" footer="0"/>
  <pageSetup scale="7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7"/>
  <dimension ref="A1:K69"/>
  <sheetViews>
    <sheetView view="pageBreakPreview"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403</v>
      </c>
      <c r="B3" s="280"/>
      <c r="C3" s="276"/>
      <c r="D3" s="278"/>
      <c r="E3" s="37" t="s">
        <v>44</v>
      </c>
      <c r="F3" s="281" t="s">
        <v>45</v>
      </c>
      <c r="G3" s="282"/>
      <c r="H3" s="35" t="s">
        <v>46</v>
      </c>
      <c r="I3" s="276"/>
      <c r="J3" s="277"/>
      <c r="K3" s="278"/>
    </row>
    <row r="4" spans="1:11" ht="39.75" customHeight="1">
      <c r="A4" s="279" t="s">
        <v>405</v>
      </c>
      <c r="B4" s="280"/>
      <c r="C4" s="276"/>
      <c r="D4" s="278"/>
      <c r="E4" s="38" t="s">
        <v>49</v>
      </c>
      <c r="F4" s="283" t="s">
        <v>50</v>
      </c>
      <c r="G4" s="284"/>
      <c r="H4" s="36" t="s">
        <v>406</v>
      </c>
      <c r="I4" s="276"/>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hidden="1" customHeight="1">
      <c r="A7" s="13">
        <v>1</v>
      </c>
      <c r="B7" s="201" t="s">
        <v>59</v>
      </c>
      <c r="C7" s="201"/>
      <c r="D7" s="201"/>
      <c r="E7" s="201" t="s">
        <v>60</v>
      </c>
      <c r="F7" s="201"/>
      <c r="G7" s="201"/>
      <c r="H7" s="9"/>
      <c r="I7" s="3"/>
      <c r="J7" s="3"/>
      <c r="K7" s="3"/>
    </row>
    <row r="8" spans="1:11" ht="116.25" hidden="1" customHeight="1">
      <c r="A8" s="12">
        <v>1.1000000000000001</v>
      </c>
      <c r="B8" s="182" t="s">
        <v>61</v>
      </c>
      <c r="C8" s="183"/>
      <c r="D8" s="184"/>
      <c r="E8" s="185" t="s">
        <v>62</v>
      </c>
      <c r="F8" s="186"/>
      <c r="G8" s="187"/>
      <c r="H8" s="46" t="s">
        <v>63</v>
      </c>
      <c r="I8" s="28"/>
      <c r="J8" s="27">
        <v>15</v>
      </c>
      <c r="K8" s="25">
        <f>J8*I8</f>
        <v>0</v>
      </c>
    </row>
    <row r="9" spans="1:11" ht="126.75" hidden="1" customHeight="1">
      <c r="A9" s="12">
        <v>1.2</v>
      </c>
      <c r="B9" s="172" t="s">
        <v>64</v>
      </c>
      <c r="C9" s="172"/>
      <c r="D9" s="172"/>
      <c r="E9" s="174" t="s">
        <v>65</v>
      </c>
      <c r="F9" s="174"/>
      <c r="G9" s="174"/>
      <c r="H9" s="46" t="s">
        <v>63</v>
      </c>
      <c r="I9" s="28"/>
      <c r="J9" s="27">
        <v>15</v>
      </c>
      <c r="K9" s="25">
        <f>J9*I9</f>
        <v>0</v>
      </c>
    </row>
    <row r="10" spans="1:11" ht="25.5" customHeight="1">
      <c r="A10" s="13">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f>2*10</f>
        <v>20</v>
      </c>
      <c r="J11" s="27">
        <v>4</v>
      </c>
      <c r="K11" s="25">
        <f t="shared" ref="K11:K16" si="0">J11*I11</f>
        <v>80</v>
      </c>
    </row>
    <row r="12" spans="1:11" ht="103.5" hidden="1" customHeight="1">
      <c r="A12" s="14">
        <v>2.2000000000000002</v>
      </c>
      <c r="B12" s="182" t="s">
        <v>70</v>
      </c>
      <c r="C12" s="183"/>
      <c r="D12" s="184"/>
      <c r="E12" s="185" t="s">
        <v>71</v>
      </c>
      <c r="F12" s="186"/>
      <c r="G12" s="187"/>
      <c r="H12" s="48" t="s">
        <v>72</v>
      </c>
      <c r="I12" s="28"/>
      <c r="J12" s="27">
        <v>8</v>
      </c>
      <c r="K12" s="25">
        <f t="shared" si="0"/>
        <v>0</v>
      </c>
    </row>
    <row r="13" spans="1:11" ht="93" hidden="1" customHeight="1">
      <c r="A13" s="14">
        <v>2.2999999999999998</v>
      </c>
      <c r="B13" s="182" t="s">
        <v>73</v>
      </c>
      <c r="C13" s="183"/>
      <c r="D13" s="184"/>
      <c r="E13" s="185" t="s">
        <v>74</v>
      </c>
      <c r="F13" s="186"/>
      <c r="G13" s="187"/>
      <c r="H13" s="48" t="s">
        <v>72</v>
      </c>
      <c r="I13" s="28"/>
      <c r="J13" s="27">
        <v>11</v>
      </c>
      <c r="K13" s="25">
        <f t="shared" si="0"/>
        <v>0</v>
      </c>
    </row>
    <row r="14" spans="1:11" ht="157.5" customHeight="1">
      <c r="A14" s="14">
        <v>2.4</v>
      </c>
      <c r="B14" s="182" t="s">
        <v>75</v>
      </c>
      <c r="C14" s="183"/>
      <c r="D14" s="184"/>
      <c r="E14" s="185" t="s">
        <v>76</v>
      </c>
      <c r="F14" s="186"/>
      <c r="G14" s="187"/>
      <c r="H14" s="46" t="s">
        <v>63</v>
      </c>
      <c r="I14" s="28">
        <f>3*10</f>
        <v>30</v>
      </c>
      <c r="J14" s="27">
        <v>15</v>
      </c>
      <c r="K14" s="25">
        <f t="shared" si="0"/>
        <v>450</v>
      </c>
    </row>
    <row r="15" spans="1:11" ht="84" hidden="1" customHeight="1">
      <c r="A15" s="12">
        <v>2.5</v>
      </c>
      <c r="B15" s="182" t="s">
        <v>77</v>
      </c>
      <c r="C15" s="183"/>
      <c r="D15" s="184"/>
      <c r="E15" s="185" t="s">
        <v>78</v>
      </c>
      <c r="F15" s="186"/>
      <c r="G15" s="187"/>
      <c r="H15" s="46" t="s">
        <v>63</v>
      </c>
      <c r="I15" s="28"/>
      <c r="J15" s="27">
        <v>18</v>
      </c>
      <c r="K15" s="25">
        <f t="shared" si="0"/>
        <v>0</v>
      </c>
    </row>
    <row r="16" spans="1:11" ht="131.44999999999999" hidden="1" customHeight="1">
      <c r="A16" s="14">
        <v>2.6</v>
      </c>
      <c r="B16" s="182" t="s">
        <v>79</v>
      </c>
      <c r="C16" s="183"/>
      <c r="D16" s="184"/>
      <c r="E16" s="185" t="s">
        <v>80</v>
      </c>
      <c r="F16" s="186"/>
      <c r="G16" s="187"/>
      <c r="H16" s="46" t="s">
        <v>63</v>
      </c>
      <c r="I16" s="28"/>
      <c r="J16" s="27">
        <v>10</v>
      </c>
      <c r="K16" s="25">
        <f t="shared" si="0"/>
        <v>0</v>
      </c>
    </row>
    <row r="17" spans="1:11" ht="30" hidden="1" customHeight="1">
      <c r="A17" s="15">
        <v>3</v>
      </c>
      <c r="B17" s="286" t="s">
        <v>81</v>
      </c>
      <c r="C17" s="286"/>
      <c r="D17" s="286"/>
      <c r="E17" s="285" t="s">
        <v>82</v>
      </c>
      <c r="F17" s="285"/>
      <c r="G17" s="285"/>
      <c r="H17" s="47"/>
      <c r="I17" s="29"/>
      <c r="J17" s="26"/>
      <c r="K17" s="26"/>
    </row>
    <row r="18" spans="1:11" ht="90" hidden="1" customHeight="1">
      <c r="A18" s="12">
        <v>3.1</v>
      </c>
      <c r="B18" s="182" t="s">
        <v>83</v>
      </c>
      <c r="C18" s="183"/>
      <c r="D18" s="184"/>
      <c r="E18" s="185" t="s">
        <v>84</v>
      </c>
      <c r="F18" s="186"/>
      <c r="G18" s="187"/>
      <c r="H18" s="46" t="s">
        <v>85</v>
      </c>
      <c r="I18" s="28"/>
      <c r="J18" s="27">
        <v>50</v>
      </c>
      <c r="K18" s="25">
        <f t="shared" ref="K18:K23" si="1">J18*I18</f>
        <v>0</v>
      </c>
    </row>
    <row r="19" spans="1:11" ht="108.6" hidden="1" customHeight="1">
      <c r="A19" s="12">
        <v>3.2</v>
      </c>
      <c r="B19" s="182" t="s">
        <v>86</v>
      </c>
      <c r="C19" s="183"/>
      <c r="D19" s="184"/>
      <c r="E19" s="185" t="s">
        <v>87</v>
      </c>
      <c r="F19" s="186"/>
      <c r="G19" s="187"/>
      <c r="H19" s="46" t="s">
        <v>63</v>
      </c>
      <c r="I19" s="28"/>
      <c r="J19" s="27">
        <v>10</v>
      </c>
      <c r="K19" s="25">
        <f t="shared" si="1"/>
        <v>0</v>
      </c>
    </row>
    <row r="20" spans="1:11" ht="116.1" hidden="1" customHeight="1">
      <c r="A20" s="12">
        <v>3.3</v>
      </c>
      <c r="B20" s="182" t="s">
        <v>88</v>
      </c>
      <c r="C20" s="183"/>
      <c r="D20" s="184"/>
      <c r="E20" s="185" t="s">
        <v>89</v>
      </c>
      <c r="F20" s="186"/>
      <c r="G20" s="187"/>
      <c r="H20" s="46" t="s">
        <v>63</v>
      </c>
      <c r="I20" s="28"/>
      <c r="J20" s="27">
        <v>60</v>
      </c>
      <c r="K20" s="25">
        <f t="shared" si="1"/>
        <v>0</v>
      </c>
    </row>
    <row r="21" spans="1:11" ht="91.5" hidden="1" customHeight="1">
      <c r="A21" s="53">
        <v>3.4</v>
      </c>
      <c r="B21" s="182" t="s">
        <v>90</v>
      </c>
      <c r="C21" s="183"/>
      <c r="D21" s="184"/>
      <c r="E21" s="185" t="s">
        <v>91</v>
      </c>
      <c r="F21" s="186"/>
      <c r="G21" s="187"/>
      <c r="H21" s="48" t="s">
        <v>85</v>
      </c>
      <c r="I21" s="28"/>
      <c r="J21" s="27">
        <v>25</v>
      </c>
      <c r="K21" s="25">
        <f t="shared" si="1"/>
        <v>0</v>
      </c>
    </row>
    <row r="22" spans="1:11" ht="119.1" hidden="1" customHeight="1">
      <c r="A22" s="34">
        <v>3.5</v>
      </c>
      <c r="B22" s="182" t="s">
        <v>92</v>
      </c>
      <c r="C22" s="183"/>
      <c r="D22" s="184"/>
      <c r="E22" s="185" t="s">
        <v>93</v>
      </c>
      <c r="F22" s="186"/>
      <c r="G22" s="187"/>
      <c r="H22" s="46" t="s">
        <v>63</v>
      </c>
      <c r="I22" s="28"/>
      <c r="J22" s="27">
        <v>50</v>
      </c>
      <c r="K22" s="25">
        <f t="shared" si="1"/>
        <v>0</v>
      </c>
    </row>
    <row r="23" spans="1:11" ht="91.5" hidden="1" customHeight="1">
      <c r="A23" s="34">
        <v>3.6</v>
      </c>
      <c r="B23" s="182" t="s">
        <v>94</v>
      </c>
      <c r="C23" s="183"/>
      <c r="D23" s="184"/>
      <c r="E23" s="185" t="s">
        <v>95</v>
      </c>
      <c r="F23" s="186"/>
      <c r="G23" s="187"/>
      <c r="H23" s="48" t="s">
        <v>85</v>
      </c>
      <c r="I23" s="28"/>
      <c r="J23" s="27">
        <v>25</v>
      </c>
      <c r="K23" s="25">
        <f t="shared" si="1"/>
        <v>0</v>
      </c>
    </row>
    <row r="24" spans="1:11" ht="28.5" customHeight="1">
      <c r="A24" s="16">
        <v>4</v>
      </c>
      <c r="B24" s="285" t="s">
        <v>96</v>
      </c>
      <c r="C24" s="285"/>
      <c r="D24" s="285"/>
      <c r="E24" s="285" t="s">
        <v>97</v>
      </c>
      <c r="F24" s="285"/>
      <c r="G24" s="285"/>
      <c r="H24" s="47"/>
      <c r="I24" s="29"/>
      <c r="J24" s="26"/>
      <c r="K24" s="26"/>
    </row>
    <row r="25" spans="1:11" ht="148.5" hidden="1" customHeight="1">
      <c r="A25" s="77">
        <v>4.0999999999999996</v>
      </c>
      <c r="B25" s="182" t="s">
        <v>98</v>
      </c>
      <c r="C25" s="183"/>
      <c r="D25" s="184"/>
      <c r="E25" s="185" t="s">
        <v>99</v>
      </c>
      <c r="F25" s="186"/>
      <c r="G25" s="187"/>
      <c r="H25" s="46" t="s">
        <v>63</v>
      </c>
      <c r="I25" s="28"/>
      <c r="J25" s="27">
        <v>110</v>
      </c>
      <c r="K25" s="25">
        <f>J25*I25</f>
        <v>0</v>
      </c>
    </row>
    <row r="26" spans="1:11" ht="112.5" customHeight="1">
      <c r="A26" s="14">
        <v>4.2</v>
      </c>
      <c r="B26" s="182" t="s">
        <v>100</v>
      </c>
      <c r="C26" s="183"/>
      <c r="D26" s="184"/>
      <c r="E26" s="185" t="s">
        <v>101</v>
      </c>
      <c r="F26" s="186"/>
      <c r="G26" s="187"/>
      <c r="H26" s="46" t="s">
        <v>63</v>
      </c>
      <c r="I26" s="28">
        <v>2</v>
      </c>
      <c r="J26" s="27">
        <v>90</v>
      </c>
      <c r="K26" s="25">
        <f>J26*I26</f>
        <v>180</v>
      </c>
    </row>
    <row r="27" spans="1:11" ht="89.1" hidden="1" customHeight="1">
      <c r="A27" s="54">
        <v>4.3</v>
      </c>
      <c r="B27" s="182" t="s">
        <v>102</v>
      </c>
      <c r="C27" s="183"/>
      <c r="D27" s="184"/>
      <c r="E27" s="185" t="s">
        <v>103</v>
      </c>
      <c r="F27" s="186"/>
      <c r="G27" s="187"/>
      <c r="H27" s="46" t="s">
        <v>63</v>
      </c>
      <c r="I27" s="28"/>
      <c r="J27" s="27">
        <v>90</v>
      </c>
      <c r="K27" s="25">
        <f>J27*I27</f>
        <v>0</v>
      </c>
    </row>
    <row r="28" spans="1:11" ht="97.5" hidden="1" customHeight="1">
      <c r="A28" s="14">
        <v>4.4000000000000004</v>
      </c>
      <c r="B28" s="182" t="s">
        <v>104</v>
      </c>
      <c r="C28" s="183"/>
      <c r="D28" s="184"/>
      <c r="E28" s="185" t="s">
        <v>105</v>
      </c>
      <c r="F28" s="186"/>
      <c r="G28" s="187"/>
      <c r="H28" s="49" t="s">
        <v>106</v>
      </c>
      <c r="I28" s="28"/>
      <c r="J28" s="27">
        <v>8</v>
      </c>
      <c r="K28" s="25">
        <f>J28*I28</f>
        <v>0</v>
      </c>
    </row>
    <row r="29" spans="1:11" ht="137.25" hidden="1" customHeight="1">
      <c r="A29" s="14">
        <v>4.5</v>
      </c>
      <c r="B29" s="182" t="s">
        <v>107</v>
      </c>
      <c r="C29" s="183"/>
      <c r="D29" s="184"/>
      <c r="E29" s="185" t="s">
        <v>108</v>
      </c>
      <c r="F29" s="186"/>
      <c r="G29" s="187"/>
      <c r="H29" s="49" t="s">
        <v>106</v>
      </c>
      <c r="I29" s="28"/>
      <c r="J29" s="27">
        <v>35</v>
      </c>
      <c r="K29" s="25">
        <f>J29*I29</f>
        <v>0</v>
      </c>
    </row>
    <row r="30" spans="1:11" ht="33" hidden="1" customHeight="1">
      <c r="A30" s="16">
        <v>5</v>
      </c>
      <c r="B30" s="285" t="s">
        <v>109</v>
      </c>
      <c r="C30" s="285"/>
      <c r="D30" s="285"/>
      <c r="E30" s="285" t="s">
        <v>110</v>
      </c>
      <c r="F30" s="285"/>
      <c r="G30" s="285"/>
      <c r="H30" s="47"/>
      <c r="I30" s="30"/>
      <c r="J30" s="26"/>
      <c r="K30" s="26"/>
    </row>
    <row r="31" spans="1:11" ht="167.25" hidden="1" customHeight="1">
      <c r="A31" s="55">
        <v>5.0999999999999996</v>
      </c>
      <c r="B31" s="172" t="s">
        <v>111</v>
      </c>
      <c r="C31" s="172"/>
      <c r="D31" s="172"/>
      <c r="E31" s="174" t="s">
        <v>112</v>
      </c>
      <c r="F31" s="174"/>
      <c r="G31" s="174"/>
      <c r="H31" s="48" t="s">
        <v>72</v>
      </c>
      <c r="I31" s="28"/>
      <c r="J31" s="27">
        <v>10</v>
      </c>
      <c r="K31" s="25">
        <f>J31*I31</f>
        <v>0</v>
      </c>
    </row>
    <row r="32" spans="1:11" ht="135" hidden="1" customHeight="1">
      <c r="A32" s="14">
        <v>5.2</v>
      </c>
      <c r="B32" s="172" t="s">
        <v>113</v>
      </c>
      <c r="C32" s="172"/>
      <c r="D32" s="172"/>
      <c r="E32" s="287" t="s">
        <v>114</v>
      </c>
      <c r="F32" s="287"/>
      <c r="G32" s="287"/>
      <c r="H32" s="48" t="s">
        <v>63</v>
      </c>
      <c r="I32" s="28"/>
      <c r="J32" s="27">
        <v>35</v>
      </c>
      <c r="K32" s="25">
        <f>J32*I32</f>
        <v>0</v>
      </c>
    </row>
    <row r="33" spans="1:11" ht="33" hidden="1" customHeight="1">
      <c r="A33" s="41">
        <v>6</v>
      </c>
      <c r="B33" s="288" t="s">
        <v>115</v>
      </c>
      <c r="C33" s="289"/>
      <c r="D33" s="290"/>
      <c r="E33" s="288" t="s">
        <v>116</v>
      </c>
      <c r="F33" s="289"/>
      <c r="G33" s="290"/>
      <c r="H33" s="50"/>
      <c r="I33" s="30"/>
      <c r="J33" s="26"/>
      <c r="K33" s="26"/>
    </row>
    <row r="34" spans="1:11" ht="112.5" hidden="1" customHeight="1">
      <c r="A34" s="54">
        <v>6.1</v>
      </c>
      <c r="B34" s="182" t="s">
        <v>117</v>
      </c>
      <c r="C34" s="183"/>
      <c r="D34" s="184"/>
      <c r="E34" s="185" t="s">
        <v>118</v>
      </c>
      <c r="F34" s="186"/>
      <c r="G34" s="187"/>
      <c r="H34" s="46" t="s">
        <v>85</v>
      </c>
      <c r="I34" s="28"/>
      <c r="J34" s="27">
        <v>200</v>
      </c>
      <c r="K34" s="25">
        <f>J34*I34</f>
        <v>0</v>
      </c>
    </row>
    <row r="35" spans="1:11" ht="113.25" hidden="1" customHeight="1">
      <c r="A35" s="54">
        <v>6.2</v>
      </c>
      <c r="B35" s="182" t="s">
        <v>119</v>
      </c>
      <c r="C35" s="183"/>
      <c r="D35" s="184"/>
      <c r="E35" s="185" t="s">
        <v>120</v>
      </c>
      <c r="F35" s="186"/>
      <c r="G35" s="187"/>
      <c r="H35" s="48" t="s">
        <v>85</v>
      </c>
      <c r="I35" s="28"/>
      <c r="J35" s="27">
        <v>200</v>
      </c>
      <c r="K35" s="25">
        <f>J35*I35</f>
        <v>0</v>
      </c>
    </row>
    <row r="36" spans="1:11" ht="113.25" hidden="1" customHeight="1">
      <c r="A36" s="12">
        <v>6.3</v>
      </c>
      <c r="B36" s="172" t="s">
        <v>121</v>
      </c>
      <c r="C36" s="172"/>
      <c r="D36" s="172"/>
      <c r="E36" s="174" t="s">
        <v>122</v>
      </c>
      <c r="F36" s="174"/>
      <c r="G36" s="174"/>
      <c r="H36" s="48" t="s">
        <v>85</v>
      </c>
      <c r="I36" s="28"/>
      <c r="J36" s="27">
        <v>250</v>
      </c>
      <c r="K36" s="25">
        <f t="shared" ref="K36:K54" si="2">J36*I36</f>
        <v>0</v>
      </c>
    </row>
    <row r="37" spans="1:11" ht="113.25" hidden="1" customHeight="1">
      <c r="A37" s="12">
        <v>6.4</v>
      </c>
      <c r="B37" s="172" t="s">
        <v>123</v>
      </c>
      <c r="C37" s="172"/>
      <c r="D37" s="172"/>
      <c r="E37" s="174" t="s">
        <v>124</v>
      </c>
      <c r="F37" s="174"/>
      <c r="G37" s="174"/>
      <c r="H37" s="48" t="s">
        <v>85</v>
      </c>
      <c r="I37" s="28"/>
      <c r="J37" s="27">
        <v>210</v>
      </c>
      <c r="K37" s="25">
        <f t="shared" si="2"/>
        <v>0</v>
      </c>
    </row>
    <row r="38" spans="1:11" ht="113.25" hidden="1" customHeight="1">
      <c r="A38" s="54">
        <v>6.5</v>
      </c>
      <c r="B38" s="172" t="s">
        <v>125</v>
      </c>
      <c r="C38" s="172"/>
      <c r="D38" s="172"/>
      <c r="E38" s="174" t="s">
        <v>126</v>
      </c>
      <c r="F38" s="174"/>
      <c r="G38" s="174"/>
      <c r="H38" s="48" t="s">
        <v>72</v>
      </c>
      <c r="I38" s="28"/>
      <c r="J38" s="27">
        <v>15</v>
      </c>
      <c r="K38" s="25">
        <f t="shared" si="2"/>
        <v>0</v>
      </c>
    </row>
    <row r="39" spans="1:11" ht="87.75" hidden="1" customHeight="1">
      <c r="A39" s="54">
        <v>6.6</v>
      </c>
      <c r="B39" s="172" t="s">
        <v>127</v>
      </c>
      <c r="C39" s="172"/>
      <c r="D39" s="172"/>
      <c r="E39" s="174" t="s">
        <v>128</v>
      </c>
      <c r="F39" s="174"/>
      <c r="G39" s="174"/>
      <c r="H39" s="48" t="s">
        <v>85</v>
      </c>
      <c r="I39" s="28"/>
      <c r="J39" s="27">
        <v>30</v>
      </c>
      <c r="K39" s="25">
        <f t="shared" si="2"/>
        <v>0</v>
      </c>
    </row>
    <row r="40" spans="1:11" ht="113.25" hidden="1" customHeight="1">
      <c r="A40" s="12">
        <v>6.7</v>
      </c>
      <c r="B40" s="172" t="s">
        <v>129</v>
      </c>
      <c r="C40" s="172"/>
      <c r="D40" s="172"/>
      <c r="E40" s="174" t="s">
        <v>130</v>
      </c>
      <c r="F40" s="174"/>
      <c r="G40" s="174"/>
      <c r="H40" s="48" t="s">
        <v>72</v>
      </c>
      <c r="I40" s="28"/>
      <c r="J40" s="27">
        <v>20</v>
      </c>
      <c r="K40" s="25">
        <f t="shared" si="2"/>
        <v>0</v>
      </c>
    </row>
    <row r="41" spans="1:11" ht="137.1" hidden="1" customHeight="1">
      <c r="A41" s="12">
        <v>6.8</v>
      </c>
      <c r="B41" s="172" t="s">
        <v>131</v>
      </c>
      <c r="C41" s="172"/>
      <c r="D41" s="172"/>
      <c r="E41" s="174" t="s">
        <v>132</v>
      </c>
      <c r="F41" s="174"/>
      <c r="G41" s="174"/>
      <c r="H41" s="48" t="s">
        <v>85</v>
      </c>
      <c r="I41" s="28"/>
      <c r="J41" s="27">
        <v>175</v>
      </c>
      <c r="K41" s="25">
        <f t="shared" si="2"/>
        <v>0</v>
      </c>
    </row>
    <row r="42" spans="1:11" ht="72" hidden="1" customHeight="1">
      <c r="A42" s="12">
        <v>6.9</v>
      </c>
      <c r="B42" s="172" t="s">
        <v>133</v>
      </c>
      <c r="C42" s="172"/>
      <c r="D42" s="172"/>
      <c r="E42" s="174" t="s">
        <v>134</v>
      </c>
      <c r="F42" s="174"/>
      <c r="G42" s="174"/>
      <c r="H42" s="48" t="s">
        <v>85</v>
      </c>
      <c r="I42" s="28"/>
      <c r="J42" s="27">
        <v>35</v>
      </c>
      <c r="K42" s="25">
        <f t="shared" si="2"/>
        <v>0</v>
      </c>
    </row>
    <row r="43" spans="1:11" ht="75" hidden="1" customHeight="1">
      <c r="A43" s="57">
        <v>6.1</v>
      </c>
      <c r="B43" s="172" t="s">
        <v>135</v>
      </c>
      <c r="C43" s="172"/>
      <c r="D43" s="172"/>
      <c r="E43" s="174" t="s">
        <v>136</v>
      </c>
      <c r="F43" s="174"/>
      <c r="G43" s="174"/>
      <c r="H43" s="48" t="s">
        <v>85</v>
      </c>
      <c r="I43" s="28"/>
      <c r="J43" s="27">
        <v>20</v>
      </c>
      <c r="K43" s="25">
        <f t="shared" si="2"/>
        <v>0</v>
      </c>
    </row>
    <row r="44" spans="1:11" ht="57.75" hidden="1" customHeight="1">
      <c r="A44" s="40">
        <v>6.11</v>
      </c>
      <c r="B44" s="172" t="s">
        <v>137</v>
      </c>
      <c r="C44" s="172"/>
      <c r="D44" s="172"/>
      <c r="E44" s="174" t="s">
        <v>138</v>
      </c>
      <c r="F44" s="174"/>
      <c r="G44" s="174"/>
      <c r="H44" s="48" t="s">
        <v>85</v>
      </c>
      <c r="I44" s="28"/>
      <c r="J44" s="27">
        <v>120</v>
      </c>
      <c r="K44" s="25">
        <f t="shared" si="2"/>
        <v>0</v>
      </c>
    </row>
    <row r="45" spans="1:11" ht="111" hidden="1" customHeight="1">
      <c r="A45" s="57">
        <v>6.12</v>
      </c>
      <c r="B45" s="172" t="s">
        <v>139</v>
      </c>
      <c r="C45" s="172"/>
      <c r="D45" s="172"/>
      <c r="E45" s="174" t="s">
        <v>140</v>
      </c>
      <c r="F45" s="174"/>
      <c r="G45" s="174"/>
      <c r="H45" s="48" t="s">
        <v>85</v>
      </c>
      <c r="I45" s="28"/>
      <c r="J45" s="27">
        <v>90</v>
      </c>
      <c r="K45" s="25">
        <f t="shared" si="2"/>
        <v>0</v>
      </c>
    </row>
    <row r="46" spans="1:11" ht="106.35" hidden="1" customHeight="1">
      <c r="A46" s="57">
        <v>6.13</v>
      </c>
      <c r="B46" s="172" t="s">
        <v>141</v>
      </c>
      <c r="C46" s="172"/>
      <c r="D46" s="172"/>
      <c r="E46" s="174" t="s">
        <v>142</v>
      </c>
      <c r="F46" s="174"/>
      <c r="G46" s="174"/>
      <c r="H46" s="48" t="s">
        <v>85</v>
      </c>
      <c r="I46" s="28"/>
      <c r="J46" s="27">
        <v>90</v>
      </c>
      <c r="K46" s="25">
        <f t="shared" si="2"/>
        <v>0</v>
      </c>
    </row>
    <row r="47" spans="1:11" ht="97.35" hidden="1" customHeight="1">
      <c r="A47" s="40">
        <v>6.14</v>
      </c>
      <c r="B47" s="172" t="s">
        <v>143</v>
      </c>
      <c r="C47" s="172"/>
      <c r="D47" s="172"/>
      <c r="E47" s="173" t="s">
        <v>144</v>
      </c>
      <c r="F47" s="173"/>
      <c r="G47" s="173"/>
      <c r="H47" s="48" t="s">
        <v>85</v>
      </c>
      <c r="I47" s="28"/>
      <c r="J47" s="27">
        <v>220</v>
      </c>
      <c r="K47" s="25">
        <f t="shared" si="2"/>
        <v>0</v>
      </c>
    </row>
    <row r="48" spans="1:11" ht="113.45" hidden="1" customHeight="1">
      <c r="A48" s="57">
        <v>6.15</v>
      </c>
      <c r="B48" s="172" t="s">
        <v>145</v>
      </c>
      <c r="C48" s="172"/>
      <c r="D48" s="172"/>
      <c r="E48" s="174" t="s">
        <v>146</v>
      </c>
      <c r="F48" s="174"/>
      <c r="G48" s="174"/>
      <c r="H48" s="48" t="s">
        <v>85</v>
      </c>
      <c r="I48" s="28"/>
      <c r="J48" s="27">
        <v>120</v>
      </c>
      <c r="K48" s="25">
        <f t="shared" si="2"/>
        <v>0</v>
      </c>
    </row>
    <row r="49" spans="1:11" ht="97.5" hidden="1" customHeight="1">
      <c r="A49" s="40">
        <v>6.16</v>
      </c>
      <c r="B49" s="172" t="s">
        <v>147</v>
      </c>
      <c r="C49" s="172"/>
      <c r="D49" s="172"/>
      <c r="E49" s="173" t="s">
        <v>148</v>
      </c>
      <c r="F49" s="173"/>
      <c r="G49" s="173"/>
      <c r="H49" s="48" t="s">
        <v>85</v>
      </c>
      <c r="I49" s="28"/>
      <c r="J49" s="27">
        <v>175</v>
      </c>
      <c r="K49" s="25">
        <f t="shared" si="2"/>
        <v>0</v>
      </c>
    </row>
    <row r="50" spans="1:11" ht="110.1" hidden="1" customHeight="1">
      <c r="A50" s="40">
        <v>6.17</v>
      </c>
      <c r="B50" s="172" t="s">
        <v>149</v>
      </c>
      <c r="C50" s="172"/>
      <c r="D50" s="172"/>
      <c r="E50" s="174" t="s">
        <v>150</v>
      </c>
      <c r="F50" s="174"/>
      <c r="G50" s="174"/>
      <c r="H50" s="48" t="s">
        <v>85</v>
      </c>
      <c r="I50" s="28"/>
      <c r="J50" s="27">
        <v>185</v>
      </c>
      <c r="K50" s="25">
        <f t="shared" si="2"/>
        <v>0</v>
      </c>
    </row>
    <row r="51" spans="1:11" ht="138.6" hidden="1" customHeight="1">
      <c r="A51" s="40">
        <v>6.1800000000000104</v>
      </c>
      <c r="B51" s="172" t="s">
        <v>151</v>
      </c>
      <c r="C51" s="172"/>
      <c r="D51" s="172"/>
      <c r="E51" s="174" t="s">
        <v>152</v>
      </c>
      <c r="F51" s="174"/>
      <c r="G51" s="174"/>
      <c r="H51" s="48" t="s">
        <v>153</v>
      </c>
      <c r="I51" s="28"/>
      <c r="J51" s="27">
        <v>120</v>
      </c>
      <c r="K51" s="25">
        <f t="shared" si="2"/>
        <v>0</v>
      </c>
    </row>
    <row r="52" spans="1:11" ht="31.5" hidden="1" customHeight="1">
      <c r="A52" s="31">
        <v>7</v>
      </c>
      <c r="B52" s="291" t="s">
        <v>154</v>
      </c>
      <c r="C52" s="292"/>
      <c r="D52" s="293"/>
      <c r="E52" s="294" t="s">
        <v>155</v>
      </c>
      <c r="F52" s="294"/>
      <c r="G52" s="294"/>
      <c r="H52" s="51"/>
      <c r="I52" s="32"/>
      <c r="J52" s="32"/>
      <c r="K52" s="33"/>
    </row>
    <row r="53" spans="1:11" ht="113.25" hidden="1" customHeight="1">
      <c r="A53" s="14">
        <v>7.1</v>
      </c>
      <c r="B53" s="172" t="s">
        <v>156</v>
      </c>
      <c r="C53" s="172"/>
      <c r="D53" s="172"/>
      <c r="E53" s="174" t="s">
        <v>157</v>
      </c>
      <c r="F53" s="174"/>
      <c r="G53" s="174"/>
      <c r="H53" s="48"/>
      <c r="I53" s="28"/>
      <c r="J53" s="27">
        <v>25</v>
      </c>
      <c r="K53" s="25">
        <f t="shared" si="2"/>
        <v>0</v>
      </c>
    </row>
    <row r="54" spans="1:11" ht="113.25" hidden="1" customHeight="1">
      <c r="A54" s="14">
        <v>7.2</v>
      </c>
      <c r="B54" s="172" t="s">
        <v>158</v>
      </c>
      <c r="C54" s="172"/>
      <c r="D54" s="172"/>
      <c r="E54" s="173" t="s">
        <v>159</v>
      </c>
      <c r="F54" s="173"/>
      <c r="G54" s="173"/>
      <c r="H54" s="48"/>
      <c r="I54" s="28"/>
      <c r="J54" s="27">
        <v>25</v>
      </c>
      <c r="K54" s="25">
        <f t="shared" si="2"/>
        <v>0</v>
      </c>
    </row>
    <row r="55" spans="1:11" ht="31.5" hidden="1" customHeight="1" thickBot="1">
      <c r="A55" s="31">
        <v>8</v>
      </c>
      <c r="B55" s="291" t="s">
        <v>160</v>
      </c>
      <c r="C55" s="292"/>
      <c r="D55" s="293"/>
      <c r="E55" s="294" t="s">
        <v>161</v>
      </c>
      <c r="F55" s="294"/>
      <c r="G55" s="294"/>
      <c r="H55" s="51"/>
      <c r="I55" s="32"/>
      <c r="J55" s="32"/>
      <c r="K55" s="33"/>
    </row>
    <row r="56" spans="1:11" ht="127.5" hidden="1" customHeight="1" thickBot="1">
      <c r="A56" s="56">
        <v>8.1</v>
      </c>
      <c r="B56" s="295" t="s">
        <v>162</v>
      </c>
      <c r="C56" s="296"/>
      <c r="D56" s="297"/>
      <c r="E56" s="298" t="s">
        <v>163</v>
      </c>
      <c r="F56" s="299"/>
      <c r="G56" s="300"/>
      <c r="H56" s="52" t="s">
        <v>85</v>
      </c>
      <c r="I56" s="43"/>
      <c r="J56" s="44">
        <v>50</v>
      </c>
      <c r="K56" s="45">
        <f t="shared" ref="K56:K67" si="3">I56*J56</f>
        <v>0</v>
      </c>
    </row>
    <row r="57" spans="1:11" ht="124.5" hidden="1" customHeight="1" thickBot="1">
      <c r="A57" s="55">
        <v>8.1999999999999993</v>
      </c>
      <c r="B57" s="146" t="s">
        <v>164</v>
      </c>
      <c r="C57" s="146"/>
      <c r="D57" s="146"/>
      <c r="E57" s="147" t="s">
        <v>165</v>
      </c>
      <c r="F57" s="147"/>
      <c r="G57" s="147"/>
      <c r="H57" s="48" t="s">
        <v>85</v>
      </c>
      <c r="I57" s="43"/>
      <c r="J57" s="44">
        <v>10</v>
      </c>
      <c r="K57" s="45">
        <f t="shared" si="3"/>
        <v>0</v>
      </c>
    </row>
    <row r="58" spans="1:11" ht="120" hidden="1" customHeight="1">
      <c r="A58" s="56">
        <v>8.3000000000000007</v>
      </c>
      <c r="B58" s="170" t="s">
        <v>164</v>
      </c>
      <c r="C58" s="170"/>
      <c r="D58" s="170"/>
      <c r="E58" s="171" t="s">
        <v>166</v>
      </c>
      <c r="F58" s="171"/>
      <c r="G58" s="171"/>
      <c r="H58" s="49" t="s">
        <v>85</v>
      </c>
      <c r="I58" s="43"/>
      <c r="J58" s="44">
        <v>10</v>
      </c>
      <c r="K58" s="45">
        <f t="shared" si="3"/>
        <v>0</v>
      </c>
    </row>
    <row r="59" spans="1:11" ht="150" hidden="1" customHeight="1" thickBot="1">
      <c r="A59" s="14">
        <v>8.4</v>
      </c>
      <c r="B59" s="146" t="s">
        <v>167</v>
      </c>
      <c r="C59" s="146"/>
      <c r="D59" s="146"/>
      <c r="E59" s="147" t="s">
        <v>168</v>
      </c>
      <c r="F59" s="147"/>
      <c r="G59" s="147"/>
      <c r="H59" s="48" t="s">
        <v>85</v>
      </c>
      <c r="I59" s="28"/>
      <c r="J59" s="27">
        <v>30</v>
      </c>
      <c r="K59" s="45">
        <f t="shared" si="3"/>
        <v>0</v>
      </c>
    </row>
    <row r="60" spans="1:11" ht="148.5" hidden="1" customHeight="1">
      <c r="A60" s="42">
        <v>8.5</v>
      </c>
      <c r="B60" s="146" t="s">
        <v>169</v>
      </c>
      <c r="C60" s="146"/>
      <c r="D60" s="146"/>
      <c r="E60" s="147" t="s">
        <v>170</v>
      </c>
      <c r="F60" s="147"/>
      <c r="G60" s="147"/>
      <c r="H60" s="48" t="s">
        <v>85</v>
      </c>
      <c r="I60" s="28"/>
      <c r="J60" s="27">
        <v>45</v>
      </c>
      <c r="K60" s="25">
        <f t="shared" si="3"/>
        <v>0</v>
      </c>
    </row>
    <row r="61" spans="1:11" ht="172.5" hidden="1" customHeight="1" thickBot="1">
      <c r="A61" s="14">
        <v>8.6</v>
      </c>
      <c r="B61" s="146" t="s">
        <v>171</v>
      </c>
      <c r="C61" s="146"/>
      <c r="D61" s="146"/>
      <c r="E61" s="147" t="s">
        <v>172</v>
      </c>
      <c r="F61" s="147"/>
      <c r="G61" s="147"/>
      <c r="H61" s="48" t="s">
        <v>85</v>
      </c>
      <c r="I61" s="28"/>
      <c r="J61" s="27">
        <v>60</v>
      </c>
      <c r="K61" s="25">
        <f t="shared" si="3"/>
        <v>0</v>
      </c>
    </row>
    <row r="62" spans="1:11" ht="150" hidden="1" customHeight="1">
      <c r="A62" s="42">
        <v>8.6999999999999993</v>
      </c>
      <c r="B62" s="146" t="s">
        <v>173</v>
      </c>
      <c r="C62" s="146"/>
      <c r="D62" s="146"/>
      <c r="E62" s="147" t="s">
        <v>174</v>
      </c>
      <c r="F62" s="147"/>
      <c r="G62" s="147"/>
      <c r="H62" s="48" t="s">
        <v>85</v>
      </c>
      <c r="I62" s="28"/>
      <c r="J62" s="27">
        <v>50</v>
      </c>
      <c r="K62" s="25">
        <f t="shared" si="3"/>
        <v>0</v>
      </c>
    </row>
    <row r="63" spans="1:11" ht="195.75" hidden="1" customHeight="1" thickBot="1">
      <c r="A63" s="14">
        <v>8.8000000000000007</v>
      </c>
      <c r="B63" s="146" t="s">
        <v>175</v>
      </c>
      <c r="C63" s="146"/>
      <c r="D63" s="146"/>
      <c r="E63" s="147" t="s">
        <v>176</v>
      </c>
      <c r="F63" s="147"/>
      <c r="G63" s="147"/>
      <c r="H63" s="48" t="s">
        <v>85</v>
      </c>
      <c r="I63" s="28"/>
      <c r="J63" s="27">
        <v>75</v>
      </c>
      <c r="K63" s="25">
        <f t="shared" si="3"/>
        <v>0</v>
      </c>
    </row>
    <row r="64" spans="1:11" ht="150" hidden="1" customHeight="1">
      <c r="A64" s="56">
        <v>8.9</v>
      </c>
      <c r="B64" s="146" t="s">
        <v>177</v>
      </c>
      <c r="C64" s="146"/>
      <c r="D64" s="146"/>
      <c r="E64" s="147" t="s">
        <v>178</v>
      </c>
      <c r="F64" s="147"/>
      <c r="G64" s="147"/>
      <c r="H64" s="48" t="s">
        <v>72</v>
      </c>
      <c r="I64" s="28"/>
      <c r="J64" s="27">
        <v>5</v>
      </c>
      <c r="K64" s="25">
        <f t="shared" si="3"/>
        <v>0</v>
      </c>
    </row>
    <row r="65" spans="1:11" ht="129" hidden="1" customHeight="1">
      <c r="A65" s="40">
        <v>8.1</v>
      </c>
      <c r="B65" s="146" t="s">
        <v>179</v>
      </c>
      <c r="C65" s="146"/>
      <c r="D65" s="146"/>
      <c r="E65" s="147" t="s">
        <v>180</v>
      </c>
      <c r="F65" s="147"/>
      <c r="G65" s="147"/>
      <c r="H65" s="48" t="s">
        <v>72</v>
      </c>
      <c r="I65" s="28"/>
      <c r="J65" s="27">
        <v>4</v>
      </c>
      <c r="K65" s="25">
        <f t="shared" si="3"/>
        <v>0</v>
      </c>
    </row>
    <row r="66" spans="1:11" ht="121.5" hidden="1" customHeight="1">
      <c r="A66" s="40">
        <v>8.11</v>
      </c>
      <c r="B66" s="146" t="s">
        <v>181</v>
      </c>
      <c r="C66" s="146"/>
      <c r="D66" s="146"/>
      <c r="E66" s="147" t="s">
        <v>182</v>
      </c>
      <c r="F66" s="147"/>
      <c r="G66" s="147"/>
      <c r="H66" s="48" t="s">
        <v>72</v>
      </c>
      <c r="I66" s="28"/>
      <c r="J66" s="27">
        <v>6</v>
      </c>
      <c r="K66" s="25">
        <f t="shared" si="3"/>
        <v>0</v>
      </c>
    </row>
    <row r="67" spans="1:11" ht="121.5" hidden="1" customHeight="1">
      <c r="A67" s="40">
        <v>8.1199999999999992</v>
      </c>
      <c r="B67" s="146" t="s">
        <v>183</v>
      </c>
      <c r="C67" s="146"/>
      <c r="D67" s="146"/>
      <c r="E67" s="147" t="s">
        <v>184</v>
      </c>
      <c r="F67" s="147"/>
      <c r="G67" s="147"/>
      <c r="H67" s="48" t="s">
        <v>72</v>
      </c>
      <c r="I67" s="28"/>
      <c r="J67" s="27">
        <v>8</v>
      </c>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710</v>
      </c>
    </row>
  </sheetData>
  <mergeCells count="135">
    <mergeCell ref="I4:K4"/>
    <mergeCell ref="B6:D6"/>
    <mergeCell ref="E6:G6"/>
    <mergeCell ref="A1:K1"/>
    <mergeCell ref="A2:K2"/>
    <mergeCell ref="A3:B3"/>
    <mergeCell ref="C3:D3"/>
    <mergeCell ref="F3:G3"/>
    <mergeCell ref="I3:K3"/>
    <mergeCell ref="B7:D7"/>
    <mergeCell ref="E7:G7"/>
    <mergeCell ref="B8:D8"/>
    <mergeCell ref="E8:G8"/>
    <mergeCell ref="B9:D9"/>
    <mergeCell ref="E9:G9"/>
    <mergeCell ref="A4:B4"/>
    <mergeCell ref="C4:D4"/>
    <mergeCell ref="F4:G4"/>
    <mergeCell ref="B13:D13"/>
    <mergeCell ref="E13:G13"/>
    <mergeCell ref="B14:D14"/>
    <mergeCell ref="E14:G14"/>
    <mergeCell ref="B15:D15"/>
    <mergeCell ref="E15:G15"/>
    <mergeCell ref="B10:D10"/>
    <mergeCell ref="E10:G10"/>
    <mergeCell ref="B11:D11"/>
    <mergeCell ref="E11:G11"/>
    <mergeCell ref="B12:D12"/>
    <mergeCell ref="E12:G12"/>
    <mergeCell ref="B18:D18"/>
    <mergeCell ref="E18:G18"/>
    <mergeCell ref="B19:D19"/>
    <mergeCell ref="E19:G19"/>
    <mergeCell ref="B20:D20"/>
    <mergeCell ref="E20:G20"/>
    <mergeCell ref="B16:D16"/>
    <mergeCell ref="E16:G16"/>
    <mergeCell ref="B17:D17"/>
    <mergeCell ref="E17:G17"/>
    <mergeCell ref="B24:D24"/>
    <mergeCell ref="E24:G24"/>
    <mergeCell ref="B25:D25"/>
    <mergeCell ref="E25:G25"/>
    <mergeCell ref="B26:D26"/>
    <mergeCell ref="E26:G26"/>
    <mergeCell ref="B21:D21"/>
    <mergeCell ref="E21:G21"/>
    <mergeCell ref="B22:D22"/>
    <mergeCell ref="E22:G22"/>
    <mergeCell ref="B23:D23"/>
    <mergeCell ref="E23:G23"/>
    <mergeCell ref="B30:D30"/>
    <mergeCell ref="E30:G30"/>
    <mergeCell ref="B31:D31"/>
    <mergeCell ref="E31:G31"/>
    <mergeCell ref="B32:D32"/>
    <mergeCell ref="E32:G32"/>
    <mergeCell ref="B27:D27"/>
    <mergeCell ref="E27:G27"/>
    <mergeCell ref="B28:D28"/>
    <mergeCell ref="E28:G28"/>
    <mergeCell ref="B29:D29"/>
    <mergeCell ref="E29:G29"/>
    <mergeCell ref="B36:D36"/>
    <mergeCell ref="E36:G36"/>
    <mergeCell ref="B37:D37"/>
    <mergeCell ref="E37:G37"/>
    <mergeCell ref="B38:D38"/>
    <mergeCell ref="E38:G38"/>
    <mergeCell ref="B33:D33"/>
    <mergeCell ref="E33:G33"/>
    <mergeCell ref="B34:D34"/>
    <mergeCell ref="E34:G34"/>
    <mergeCell ref="B35:D35"/>
    <mergeCell ref="E35:G35"/>
    <mergeCell ref="B42:D42"/>
    <mergeCell ref="E42:G42"/>
    <mergeCell ref="B43:D43"/>
    <mergeCell ref="E43:G43"/>
    <mergeCell ref="B44:D44"/>
    <mergeCell ref="E44:G44"/>
    <mergeCell ref="B39:D39"/>
    <mergeCell ref="E39:G39"/>
    <mergeCell ref="B40:D40"/>
    <mergeCell ref="E40:G40"/>
    <mergeCell ref="B41:D41"/>
    <mergeCell ref="E41:G41"/>
    <mergeCell ref="B48:D48"/>
    <mergeCell ref="E48:G48"/>
    <mergeCell ref="B49:D49"/>
    <mergeCell ref="E49:G49"/>
    <mergeCell ref="B50:D50"/>
    <mergeCell ref="E50:G50"/>
    <mergeCell ref="B45:D45"/>
    <mergeCell ref="E45:G45"/>
    <mergeCell ref="B46:D46"/>
    <mergeCell ref="E46:G46"/>
    <mergeCell ref="B47:D47"/>
    <mergeCell ref="E47:G47"/>
    <mergeCell ref="B54:D54"/>
    <mergeCell ref="E54:G54"/>
    <mergeCell ref="B55:D55"/>
    <mergeCell ref="E55:G55"/>
    <mergeCell ref="B56:D56"/>
    <mergeCell ref="E56:G56"/>
    <mergeCell ref="B51:D51"/>
    <mergeCell ref="E51:G51"/>
    <mergeCell ref="B52:D52"/>
    <mergeCell ref="E52:G52"/>
    <mergeCell ref="B53:D53"/>
    <mergeCell ref="E53:G53"/>
    <mergeCell ref="B60:D60"/>
    <mergeCell ref="E60:G60"/>
    <mergeCell ref="B61:D61"/>
    <mergeCell ref="E61:G61"/>
    <mergeCell ref="B62:D62"/>
    <mergeCell ref="E62:G62"/>
    <mergeCell ref="B57:D57"/>
    <mergeCell ref="E57:G57"/>
    <mergeCell ref="B58:D58"/>
    <mergeCell ref="E58:G58"/>
    <mergeCell ref="B59:D59"/>
    <mergeCell ref="E59:G59"/>
    <mergeCell ref="B66:D66"/>
    <mergeCell ref="E66:G66"/>
    <mergeCell ref="B67:D67"/>
    <mergeCell ref="E67:G67"/>
    <mergeCell ref="A68:K68"/>
    <mergeCell ref="B63:D63"/>
    <mergeCell ref="E63:G63"/>
    <mergeCell ref="B64:D64"/>
    <mergeCell ref="E64:G64"/>
    <mergeCell ref="B65:D65"/>
    <mergeCell ref="E65:G65"/>
  </mergeCells>
  <printOptions horizontalCentered="1" verticalCentered="1"/>
  <pageMargins left="0" right="0" top="0" bottom="0" header="0" footer="0"/>
  <pageSetup scale="67"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8">
    <tabColor theme="9"/>
  </sheetPr>
  <dimension ref="A1:K69"/>
  <sheetViews>
    <sheetView view="pageBreakPreview" topLeftCell="A13"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403</v>
      </c>
      <c r="B3" s="280"/>
      <c r="C3" s="276" t="s">
        <v>25</v>
      </c>
      <c r="D3" s="278"/>
      <c r="E3" s="37" t="s">
        <v>44</v>
      </c>
      <c r="F3" s="276"/>
      <c r="G3" s="277"/>
      <c r="H3" s="35" t="s">
        <v>46</v>
      </c>
      <c r="I3" s="276" t="s">
        <v>410</v>
      </c>
      <c r="J3" s="277"/>
      <c r="K3" s="278"/>
    </row>
    <row r="4" spans="1:11" ht="39.75" customHeight="1">
      <c r="A4" s="279" t="s">
        <v>405</v>
      </c>
      <c r="B4" s="280"/>
      <c r="C4" s="276">
        <v>101</v>
      </c>
      <c r="D4" s="278"/>
      <c r="E4" s="38" t="s">
        <v>49</v>
      </c>
      <c r="F4" s="301"/>
      <c r="G4" s="302"/>
      <c r="H4" s="36" t="s">
        <v>406</v>
      </c>
      <c r="I4" s="276">
        <v>13</v>
      </c>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hidden="1" customHeight="1">
      <c r="A7" s="13">
        <v>1</v>
      </c>
      <c r="B7" s="201" t="s">
        <v>59</v>
      </c>
      <c r="C7" s="201"/>
      <c r="D7" s="201"/>
      <c r="E7" s="201" t="s">
        <v>60</v>
      </c>
      <c r="F7" s="201"/>
      <c r="G7" s="201"/>
      <c r="H7" s="9"/>
      <c r="I7" s="3"/>
      <c r="J7" s="3"/>
      <c r="K7" s="3"/>
    </row>
    <row r="8" spans="1:11" ht="116.25" hidden="1" customHeight="1">
      <c r="A8" s="12">
        <v>1.1000000000000001</v>
      </c>
      <c r="B8" s="182" t="s">
        <v>61</v>
      </c>
      <c r="C8" s="183"/>
      <c r="D8" s="184"/>
      <c r="E8" s="185" t="s">
        <v>62</v>
      </c>
      <c r="F8" s="186"/>
      <c r="G8" s="187"/>
      <c r="H8" s="46" t="s">
        <v>63</v>
      </c>
      <c r="I8" s="28">
        <v>0</v>
      </c>
      <c r="J8" s="27"/>
      <c r="K8" s="25">
        <f>J8*I8</f>
        <v>0</v>
      </c>
    </row>
    <row r="9" spans="1:11" ht="126.75" hidden="1" customHeight="1">
      <c r="A9" s="12">
        <v>1.2</v>
      </c>
      <c r="B9" s="172" t="s">
        <v>64</v>
      </c>
      <c r="C9" s="172"/>
      <c r="D9" s="172"/>
      <c r="E9" s="174" t="s">
        <v>65</v>
      </c>
      <c r="F9" s="174"/>
      <c r="G9" s="174"/>
      <c r="H9" s="46" t="s">
        <v>63</v>
      </c>
      <c r="I9" s="28">
        <v>0</v>
      </c>
      <c r="J9" s="27"/>
      <c r="K9" s="25">
        <f>J9*I9</f>
        <v>0</v>
      </c>
    </row>
    <row r="10" spans="1:11" ht="25.5" customHeight="1">
      <c r="A10" s="13">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v>37</v>
      </c>
      <c r="J11" s="27">
        <v>4</v>
      </c>
      <c r="K11" s="25">
        <f t="shared" ref="K11:K16" si="0">J11*I11</f>
        <v>148</v>
      </c>
    </row>
    <row r="12" spans="1:11" ht="104.25" customHeight="1">
      <c r="A12" s="14">
        <v>2.2000000000000002</v>
      </c>
      <c r="B12" s="182" t="s">
        <v>70</v>
      </c>
      <c r="C12" s="183"/>
      <c r="D12" s="184"/>
      <c r="E12" s="185" t="s">
        <v>71</v>
      </c>
      <c r="F12" s="186"/>
      <c r="G12" s="187"/>
      <c r="H12" s="48" t="s">
        <v>72</v>
      </c>
      <c r="I12" s="28">
        <v>17</v>
      </c>
      <c r="J12" s="27">
        <v>8</v>
      </c>
      <c r="K12" s="25">
        <f t="shared" si="0"/>
        <v>136</v>
      </c>
    </row>
    <row r="13" spans="1:11" ht="93" customHeight="1">
      <c r="A13" s="14">
        <v>2.2999999999999998</v>
      </c>
      <c r="B13" s="182" t="s">
        <v>73</v>
      </c>
      <c r="C13" s="183"/>
      <c r="D13" s="184"/>
      <c r="E13" s="185" t="s">
        <v>74</v>
      </c>
      <c r="F13" s="186"/>
      <c r="G13" s="187"/>
      <c r="H13" s="48" t="s">
        <v>72</v>
      </c>
      <c r="I13" s="28">
        <v>15</v>
      </c>
      <c r="J13" s="27">
        <v>11</v>
      </c>
      <c r="K13" s="25">
        <f t="shared" si="0"/>
        <v>165</v>
      </c>
    </row>
    <row r="14" spans="1:11" ht="157.5" customHeight="1">
      <c r="A14" s="14">
        <v>2.4</v>
      </c>
      <c r="B14" s="182" t="s">
        <v>75</v>
      </c>
      <c r="C14" s="183"/>
      <c r="D14" s="184"/>
      <c r="E14" s="185" t="s">
        <v>76</v>
      </c>
      <c r="F14" s="186"/>
      <c r="G14" s="187"/>
      <c r="H14" s="46" t="s">
        <v>63</v>
      </c>
      <c r="I14" s="28">
        <v>37</v>
      </c>
      <c r="J14" s="27">
        <v>15</v>
      </c>
      <c r="K14" s="25">
        <f t="shared" si="0"/>
        <v>555</v>
      </c>
    </row>
    <row r="15" spans="1:11" ht="84" hidden="1" customHeight="1">
      <c r="A15" s="12">
        <v>2.5</v>
      </c>
      <c r="B15" s="182" t="s">
        <v>77</v>
      </c>
      <c r="C15" s="183"/>
      <c r="D15" s="184"/>
      <c r="E15" s="185" t="s">
        <v>78</v>
      </c>
      <c r="F15" s="186"/>
      <c r="G15" s="187"/>
      <c r="H15" s="46" t="s">
        <v>63</v>
      </c>
      <c r="I15" s="28">
        <v>0</v>
      </c>
      <c r="J15" s="27"/>
      <c r="K15" s="25">
        <f t="shared" si="0"/>
        <v>0</v>
      </c>
    </row>
    <row r="16" spans="1:11" ht="131.44999999999999" hidden="1" customHeight="1">
      <c r="A16" s="14">
        <v>2.6</v>
      </c>
      <c r="B16" s="182" t="s">
        <v>79</v>
      </c>
      <c r="C16" s="183"/>
      <c r="D16" s="184"/>
      <c r="E16" s="185" t="s">
        <v>80</v>
      </c>
      <c r="F16" s="186"/>
      <c r="G16" s="187"/>
      <c r="H16" s="46" t="s">
        <v>63</v>
      </c>
      <c r="I16" s="28">
        <v>0</v>
      </c>
      <c r="J16" s="27"/>
      <c r="K16" s="25">
        <f t="shared" si="0"/>
        <v>0</v>
      </c>
    </row>
    <row r="17" spans="1:11" ht="30" hidden="1" customHeight="1">
      <c r="A17" s="15">
        <v>3</v>
      </c>
      <c r="B17" s="286" t="s">
        <v>81</v>
      </c>
      <c r="C17" s="286"/>
      <c r="D17" s="286"/>
      <c r="E17" s="285" t="s">
        <v>82</v>
      </c>
      <c r="F17" s="285"/>
      <c r="G17" s="285"/>
      <c r="H17" s="47"/>
      <c r="I17" s="29"/>
      <c r="J17" s="26"/>
      <c r="K17" s="26"/>
    </row>
    <row r="18" spans="1:11" ht="90" hidden="1" customHeight="1">
      <c r="A18" s="12">
        <v>3.1</v>
      </c>
      <c r="B18" s="182" t="s">
        <v>83</v>
      </c>
      <c r="C18" s="183"/>
      <c r="D18" s="184"/>
      <c r="E18" s="185" t="s">
        <v>84</v>
      </c>
      <c r="F18" s="186"/>
      <c r="G18" s="187"/>
      <c r="H18" s="46" t="s">
        <v>85</v>
      </c>
      <c r="I18" s="28">
        <v>0</v>
      </c>
      <c r="J18" s="27"/>
      <c r="K18" s="25">
        <f t="shared" ref="K18:K23" si="1">J18*I18</f>
        <v>0</v>
      </c>
    </row>
    <row r="19" spans="1:11" ht="108.6" hidden="1" customHeight="1">
      <c r="A19" s="12">
        <v>3.2</v>
      </c>
      <c r="B19" s="182" t="s">
        <v>86</v>
      </c>
      <c r="C19" s="183"/>
      <c r="D19" s="184"/>
      <c r="E19" s="185" t="s">
        <v>87</v>
      </c>
      <c r="F19" s="186"/>
      <c r="G19" s="187"/>
      <c r="H19" s="46" t="s">
        <v>63</v>
      </c>
      <c r="I19" s="28">
        <v>0</v>
      </c>
      <c r="J19" s="27"/>
      <c r="K19" s="25">
        <f t="shared" si="1"/>
        <v>0</v>
      </c>
    </row>
    <row r="20" spans="1:11" ht="116.1" hidden="1" customHeight="1">
      <c r="A20" s="12">
        <v>3.3</v>
      </c>
      <c r="B20" s="182" t="s">
        <v>88</v>
      </c>
      <c r="C20" s="183"/>
      <c r="D20" s="184"/>
      <c r="E20" s="185" t="s">
        <v>89</v>
      </c>
      <c r="F20" s="186"/>
      <c r="G20" s="187"/>
      <c r="H20" s="46" t="s">
        <v>63</v>
      </c>
      <c r="I20" s="28">
        <v>0</v>
      </c>
      <c r="J20" s="27"/>
      <c r="K20" s="25">
        <f t="shared" si="1"/>
        <v>0</v>
      </c>
    </row>
    <row r="21" spans="1:11" ht="91.5" hidden="1" customHeight="1">
      <c r="A21" s="34">
        <v>3.4</v>
      </c>
      <c r="B21" s="182" t="s">
        <v>90</v>
      </c>
      <c r="C21" s="183"/>
      <c r="D21" s="184"/>
      <c r="E21" s="185" t="s">
        <v>91</v>
      </c>
      <c r="F21" s="186"/>
      <c r="G21" s="187"/>
      <c r="H21" s="48" t="s">
        <v>85</v>
      </c>
      <c r="I21" s="28">
        <v>0</v>
      </c>
      <c r="J21" s="27"/>
      <c r="K21" s="25">
        <f t="shared" si="1"/>
        <v>0</v>
      </c>
    </row>
    <row r="22" spans="1:11" ht="119.1" hidden="1" customHeight="1">
      <c r="A22" s="34">
        <v>3.5</v>
      </c>
      <c r="B22" s="182" t="s">
        <v>92</v>
      </c>
      <c r="C22" s="183"/>
      <c r="D22" s="184"/>
      <c r="E22" s="185" t="s">
        <v>93</v>
      </c>
      <c r="F22" s="186"/>
      <c r="G22" s="187"/>
      <c r="H22" s="46" t="s">
        <v>63</v>
      </c>
      <c r="I22" s="28">
        <v>0</v>
      </c>
      <c r="J22" s="27"/>
      <c r="K22" s="25">
        <f t="shared" si="1"/>
        <v>0</v>
      </c>
    </row>
    <row r="23" spans="1:11" ht="91.5" hidden="1" customHeight="1">
      <c r="A23" s="34">
        <v>3.6</v>
      </c>
      <c r="B23" s="182" t="s">
        <v>94</v>
      </c>
      <c r="C23" s="183"/>
      <c r="D23" s="184"/>
      <c r="E23" s="185" t="s">
        <v>95</v>
      </c>
      <c r="F23" s="186"/>
      <c r="G23" s="187"/>
      <c r="H23" s="48" t="s">
        <v>85</v>
      </c>
      <c r="I23" s="28">
        <v>0</v>
      </c>
      <c r="J23" s="27"/>
      <c r="K23" s="25">
        <f t="shared" si="1"/>
        <v>0</v>
      </c>
    </row>
    <row r="24" spans="1:11" ht="28.5" hidden="1" customHeight="1">
      <c r="A24" s="16">
        <v>4</v>
      </c>
      <c r="B24" s="285" t="s">
        <v>96</v>
      </c>
      <c r="C24" s="285"/>
      <c r="D24" s="285"/>
      <c r="E24" s="285" t="s">
        <v>97</v>
      </c>
      <c r="F24" s="285"/>
      <c r="G24" s="285"/>
      <c r="H24" s="47"/>
      <c r="I24" s="29"/>
      <c r="J24" s="26"/>
      <c r="K24" s="26"/>
    </row>
    <row r="25" spans="1:11" ht="148.5" hidden="1" customHeight="1">
      <c r="A25" s="12">
        <v>4.0999999999999996</v>
      </c>
      <c r="B25" s="182" t="s">
        <v>98</v>
      </c>
      <c r="C25" s="183"/>
      <c r="D25" s="184"/>
      <c r="E25" s="185" t="s">
        <v>99</v>
      </c>
      <c r="F25" s="186"/>
      <c r="G25" s="187"/>
      <c r="H25" s="46" t="s">
        <v>63</v>
      </c>
      <c r="I25" s="28">
        <v>0</v>
      </c>
      <c r="J25" s="27"/>
      <c r="K25" s="25">
        <f>J25*I25</f>
        <v>0</v>
      </c>
    </row>
    <row r="26" spans="1:11" ht="112.5" hidden="1" customHeight="1">
      <c r="A26" s="14">
        <v>4.2</v>
      </c>
      <c r="B26" s="182" t="s">
        <v>100</v>
      </c>
      <c r="C26" s="183"/>
      <c r="D26" s="184"/>
      <c r="E26" s="185" t="s">
        <v>101</v>
      </c>
      <c r="F26" s="186"/>
      <c r="G26" s="187"/>
      <c r="H26" s="46" t="s">
        <v>63</v>
      </c>
      <c r="I26" s="28">
        <v>0</v>
      </c>
      <c r="J26" s="27"/>
      <c r="K26" s="25">
        <f>J26*I26</f>
        <v>0</v>
      </c>
    </row>
    <row r="27" spans="1:11" ht="89.1" hidden="1" customHeight="1">
      <c r="A27" s="12">
        <v>4.3</v>
      </c>
      <c r="B27" s="182" t="s">
        <v>102</v>
      </c>
      <c r="C27" s="183"/>
      <c r="D27" s="184"/>
      <c r="E27" s="185" t="s">
        <v>103</v>
      </c>
      <c r="F27" s="186"/>
      <c r="G27" s="187"/>
      <c r="H27" s="46" t="s">
        <v>63</v>
      </c>
      <c r="I27" s="28">
        <v>0</v>
      </c>
      <c r="J27" s="27"/>
      <c r="K27" s="25">
        <f>J27*I27</f>
        <v>0</v>
      </c>
    </row>
    <row r="28" spans="1:11" ht="97.5" hidden="1" customHeight="1">
      <c r="A28" s="14">
        <v>4.4000000000000004</v>
      </c>
      <c r="B28" s="182" t="s">
        <v>104</v>
      </c>
      <c r="C28" s="183"/>
      <c r="D28" s="184"/>
      <c r="E28" s="185" t="s">
        <v>105</v>
      </c>
      <c r="F28" s="186"/>
      <c r="G28" s="187"/>
      <c r="H28" s="49" t="s">
        <v>106</v>
      </c>
      <c r="I28" s="28">
        <v>0</v>
      </c>
      <c r="J28" s="27"/>
      <c r="K28" s="25">
        <f>J28*I28</f>
        <v>0</v>
      </c>
    </row>
    <row r="29" spans="1:11" ht="137.25" hidden="1" customHeight="1">
      <c r="A29" s="14">
        <v>4.5</v>
      </c>
      <c r="B29" s="182" t="s">
        <v>107</v>
      </c>
      <c r="C29" s="183"/>
      <c r="D29" s="184"/>
      <c r="E29" s="185" t="s">
        <v>108</v>
      </c>
      <c r="F29" s="186"/>
      <c r="G29" s="187"/>
      <c r="H29" s="49" t="s">
        <v>106</v>
      </c>
      <c r="I29" s="28">
        <v>0</v>
      </c>
      <c r="J29" s="27"/>
      <c r="K29" s="25">
        <f>J29*I29</f>
        <v>0</v>
      </c>
    </row>
    <row r="30" spans="1:11" ht="33" hidden="1" customHeight="1">
      <c r="A30" s="16">
        <v>5</v>
      </c>
      <c r="B30" s="285" t="s">
        <v>109</v>
      </c>
      <c r="C30" s="285"/>
      <c r="D30" s="285"/>
      <c r="E30" s="285" t="s">
        <v>110</v>
      </c>
      <c r="F30" s="285"/>
      <c r="G30" s="285"/>
      <c r="H30" s="47"/>
      <c r="I30" s="30"/>
      <c r="J30" s="26"/>
      <c r="K30" s="26"/>
    </row>
    <row r="31" spans="1:11" ht="167.25" hidden="1" customHeight="1">
      <c r="A31" s="14">
        <v>5.0999999999999996</v>
      </c>
      <c r="B31" s="172" t="s">
        <v>111</v>
      </c>
      <c r="C31" s="172"/>
      <c r="D31" s="172"/>
      <c r="E31" s="174" t="s">
        <v>112</v>
      </c>
      <c r="F31" s="174"/>
      <c r="G31" s="174"/>
      <c r="H31" s="48" t="s">
        <v>72</v>
      </c>
      <c r="I31" s="28">
        <v>0</v>
      </c>
      <c r="J31" s="27"/>
      <c r="K31" s="25">
        <f>J31*I31</f>
        <v>0</v>
      </c>
    </row>
    <row r="32" spans="1:11" ht="135" hidden="1" customHeight="1">
      <c r="A32" s="14">
        <v>5.2</v>
      </c>
      <c r="B32" s="172" t="s">
        <v>113</v>
      </c>
      <c r="C32" s="172"/>
      <c r="D32" s="172"/>
      <c r="E32" s="287" t="s">
        <v>114</v>
      </c>
      <c r="F32" s="287"/>
      <c r="G32" s="287"/>
      <c r="H32" s="48" t="s">
        <v>63</v>
      </c>
      <c r="I32" s="28">
        <v>0</v>
      </c>
      <c r="J32" s="27"/>
      <c r="K32" s="25">
        <f>J32*I32</f>
        <v>0</v>
      </c>
    </row>
    <row r="33" spans="1:11" ht="33" hidden="1" customHeight="1">
      <c r="A33" s="41">
        <v>6</v>
      </c>
      <c r="B33" s="288" t="s">
        <v>115</v>
      </c>
      <c r="C33" s="289"/>
      <c r="D33" s="290"/>
      <c r="E33" s="288" t="s">
        <v>116</v>
      </c>
      <c r="F33" s="289"/>
      <c r="G33" s="290"/>
      <c r="H33" s="50"/>
      <c r="I33" s="30"/>
      <c r="J33" s="26"/>
      <c r="K33" s="26"/>
    </row>
    <row r="34" spans="1:11" ht="112.5" hidden="1" customHeight="1">
      <c r="A34" s="12">
        <v>6.1</v>
      </c>
      <c r="B34" s="182" t="s">
        <v>117</v>
      </c>
      <c r="C34" s="183"/>
      <c r="D34" s="184"/>
      <c r="E34" s="185" t="s">
        <v>118</v>
      </c>
      <c r="F34" s="186"/>
      <c r="G34" s="187"/>
      <c r="H34" s="46" t="s">
        <v>85</v>
      </c>
      <c r="I34" s="28">
        <v>0</v>
      </c>
      <c r="J34" s="27"/>
      <c r="K34" s="25">
        <f>J34*I34</f>
        <v>0</v>
      </c>
    </row>
    <row r="35" spans="1:11" ht="113.25" hidden="1" customHeight="1">
      <c r="A35" s="12">
        <v>6.2</v>
      </c>
      <c r="B35" s="182" t="s">
        <v>119</v>
      </c>
      <c r="C35" s="183"/>
      <c r="D35" s="184"/>
      <c r="E35" s="185" t="s">
        <v>120</v>
      </c>
      <c r="F35" s="186"/>
      <c r="G35" s="187"/>
      <c r="H35" s="48" t="s">
        <v>85</v>
      </c>
      <c r="I35" s="28">
        <v>0</v>
      </c>
      <c r="J35" s="27"/>
      <c r="K35" s="25">
        <f>J35*I35</f>
        <v>0</v>
      </c>
    </row>
    <row r="36" spans="1:11" ht="113.25" hidden="1" customHeight="1">
      <c r="A36" s="12">
        <v>6.3</v>
      </c>
      <c r="B36" s="172" t="s">
        <v>121</v>
      </c>
      <c r="C36" s="172"/>
      <c r="D36" s="172"/>
      <c r="E36" s="174" t="s">
        <v>122</v>
      </c>
      <c r="F36" s="174"/>
      <c r="G36" s="174"/>
      <c r="H36" s="48" t="s">
        <v>85</v>
      </c>
      <c r="I36" s="28">
        <v>0</v>
      </c>
      <c r="J36" s="27"/>
      <c r="K36" s="25">
        <f t="shared" ref="K36:K54" si="2">J36*I36</f>
        <v>0</v>
      </c>
    </row>
    <row r="37" spans="1:11" ht="113.25" hidden="1" customHeight="1">
      <c r="A37" s="12">
        <v>6.4</v>
      </c>
      <c r="B37" s="172" t="s">
        <v>123</v>
      </c>
      <c r="C37" s="172"/>
      <c r="D37" s="172"/>
      <c r="E37" s="174" t="s">
        <v>124</v>
      </c>
      <c r="F37" s="174"/>
      <c r="G37" s="174"/>
      <c r="H37" s="48" t="s">
        <v>85</v>
      </c>
      <c r="I37" s="28">
        <v>0</v>
      </c>
      <c r="J37" s="27"/>
      <c r="K37" s="25">
        <f t="shared" si="2"/>
        <v>0</v>
      </c>
    </row>
    <row r="38" spans="1:11" ht="113.25" hidden="1" customHeight="1">
      <c r="A38" s="12">
        <v>6.5</v>
      </c>
      <c r="B38" s="172" t="s">
        <v>125</v>
      </c>
      <c r="C38" s="172"/>
      <c r="D38" s="172"/>
      <c r="E38" s="174" t="s">
        <v>126</v>
      </c>
      <c r="F38" s="174"/>
      <c r="G38" s="174"/>
      <c r="H38" s="48" t="s">
        <v>72</v>
      </c>
      <c r="I38" s="28">
        <v>0</v>
      </c>
      <c r="J38" s="27"/>
      <c r="K38" s="25">
        <f t="shared" si="2"/>
        <v>0</v>
      </c>
    </row>
    <row r="39" spans="1:11" ht="87.75" hidden="1" customHeight="1">
      <c r="A39" s="12">
        <v>6.6</v>
      </c>
      <c r="B39" s="172" t="s">
        <v>127</v>
      </c>
      <c r="C39" s="172"/>
      <c r="D39" s="172"/>
      <c r="E39" s="174" t="s">
        <v>128</v>
      </c>
      <c r="F39" s="174"/>
      <c r="G39" s="174"/>
      <c r="H39" s="48" t="s">
        <v>85</v>
      </c>
      <c r="I39" s="28">
        <v>0</v>
      </c>
      <c r="J39" s="27"/>
      <c r="K39" s="25">
        <f t="shared" si="2"/>
        <v>0</v>
      </c>
    </row>
    <row r="40" spans="1:11" ht="113.25" hidden="1" customHeight="1">
      <c r="A40" s="12">
        <v>6.7</v>
      </c>
      <c r="B40" s="172" t="s">
        <v>129</v>
      </c>
      <c r="C40" s="172"/>
      <c r="D40" s="172"/>
      <c r="E40" s="174" t="s">
        <v>130</v>
      </c>
      <c r="F40" s="174"/>
      <c r="G40" s="174"/>
      <c r="H40" s="48" t="s">
        <v>72</v>
      </c>
      <c r="I40" s="28">
        <v>0</v>
      </c>
      <c r="J40" s="27"/>
      <c r="K40" s="25">
        <f t="shared" si="2"/>
        <v>0</v>
      </c>
    </row>
    <row r="41" spans="1:11" ht="137.1" hidden="1" customHeight="1">
      <c r="A41" s="12">
        <v>6.8</v>
      </c>
      <c r="B41" s="172" t="s">
        <v>131</v>
      </c>
      <c r="C41" s="172"/>
      <c r="D41" s="172"/>
      <c r="E41" s="174" t="s">
        <v>132</v>
      </c>
      <c r="F41" s="174"/>
      <c r="G41" s="174"/>
      <c r="H41" s="48" t="s">
        <v>85</v>
      </c>
      <c r="I41" s="28">
        <v>0</v>
      </c>
      <c r="J41" s="27"/>
      <c r="K41" s="25">
        <f t="shared" si="2"/>
        <v>0</v>
      </c>
    </row>
    <row r="42" spans="1:11" ht="72" hidden="1" customHeight="1">
      <c r="A42" s="12">
        <v>6.9</v>
      </c>
      <c r="B42" s="172" t="s">
        <v>133</v>
      </c>
      <c r="C42" s="172"/>
      <c r="D42" s="172"/>
      <c r="E42" s="174" t="s">
        <v>134</v>
      </c>
      <c r="F42" s="174"/>
      <c r="G42" s="174"/>
      <c r="H42" s="48" t="s">
        <v>85</v>
      </c>
      <c r="I42" s="28">
        <v>0</v>
      </c>
      <c r="J42" s="27"/>
      <c r="K42" s="25">
        <f t="shared" si="2"/>
        <v>0</v>
      </c>
    </row>
    <row r="43" spans="1:11" ht="75" hidden="1" customHeight="1">
      <c r="A43" s="40">
        <v>6.1</v>
      </c>
      <c r="B43" s="172" t="s">
        <v>135</v>
      </c>
      <c r="C43" s="172"/>
      <c r="D43" s="172"/>
      <c r="E43" s="174" t="s">
        <v>136</v>
      </c>
      <c r="F43" s="174"/>
      <c r="G43" s="174"/>
      <c r="H43" s="48" t="s">
        <v>85</v>
      </c>
      <c r="I43" s="28">
        <v>0</v>
      </c>
      <c r="J43" s="27"/>
      <c r="K43" s="25">
        <f t="shared" si="2"/>
        <v>0</v>
      </c>
    </row>
    <row r="44" spans="1:11" ht="57.75" hidden="1" customHeight="1">
      <c r="A44" s="40">
        <v>6.11</v>
      </c>
      <c r="B44" s="172" t="s">
        <v>137</v>
      </c>
      <c r="C44" s="172"/>
      <c r="D44" s="172"/>
      <c r="E44" s="174" t="s">
        <v>138</v>
      </c>
      <c r="F44" s="174"/>
      <c r="G44" s="174"/>
      <c r="H44" s="48" t="s">
        <v>85</v>
      </c>
      <c r="I44" s="28">
        <v>0</v>
      </c>
      <c r="J44" s="27"/>
      <c r="K44" s="25">
        <f t="shared" si="2"/>
        <v>0</v>
      </c>
    </row>
    <row r="45" spans="1:11" ht="111" hidden="1" customHeight="1">
      <c r="A45" s="40">
        <v>6.12</v>
      </c>
      <c r="B45" s="172" t="s">
        <v>139</v>
      </c>
      <c r="C45" s="172"/>
      <c r="D45" s="172"/>
      <c r="E45" s="174" t="s">
        <v>140</v>
      </c>
      <c r="F45" s="174"/>
      <c r="G45" s="174"/>
      <c r="H45" s="48" t="s">
        <v>85</v>
      </c>
      <c r="I45" s="28">
        <v>0</v>
      </c>
      <c r="J45" s="27"/>
      <c r="K45" s="25">
        <f t="shared" si="2"/>
        <v>0</v>
      </c>
    </row>
    <row r="46" spans="1:11" ht="106.35" hidden="1" customHeight="1">
      <c r="A46" s="40">
        <v>6.13</v>
      </c>
      <c r="B46" s="172" t="s">
        <v>141</v>
      </c>
      <c r="C46" s="172"/>
      <c r="D46" s="172"/>
      <c r="E46" s="174" t="s">
        <v>142</v>
      </c>
      <c r="F46" s="174"/>
      <c r="G46" s="174"/>
      <c r="H46" s="48" t="s">
        <v>85</v>
      </c>
      <c r="I46" s="28">
        <v>0</v>
      </c>
      <c r="J46" s="27"/>
      <c r="K46" s="25">
        <f t="shared" si="2"/>
        <v>0</v>
      </c>
    </row>
    <row r="47" spans="1:11" ht="97.35" hidden="1" customHeight="1">
      <c r="A47" s="40">
        <v>6.14</v>
      </c>
      <c r="B47" s="172" t="s">
        <v>143</v>
      </c>
      <c r="C47" s="172"/>
      <c r="D47" s="172"/>
      <c r="E47" s="173" t="s">
        <v>144</v>
      </c>
      <c r="F47" s="173"/>
      <c r="G47" s="173"/>
      <c r="H47" s="48" t="s">
        <v>85</v>
      </c>
      <c r="I47" s="28">
        <v>0</v>
      </c>
      <c r="J47" s="27"/>
      <c r="K47" s="25">
        <f t="shared" si="2"/>
        <v>0</v>
      </c>
    </row>
    <row r="48" spans="1:11" ht="113.45" hidden="1" customHeight="1">
      <c r="A48" s="40">
        <v>6.15</v>
      </c>
      <c r="B48" s="172" t="s">
        <v>145</v>
      </c>
      <c r="C48" s="172"/>
      <c r="D48" s="172"/>
      <c r="E48" s="174" t="s">
        <v>146</v>
      </c>
      <c r="F48" s="174"/>
      <c r="G48" s="174"/>
      <c r="H48" s="48" t="s">
        <v>85</v>
      </c>
      <c r="I48" s="28">
        <v>0</v>
      </c>
      <c r="J48" s="27"/>
      <c r="K48" s="25">
        <f t="shared" si="2"/>
        <v>0</v>
      </c>
    </row>
    <row r="49" spans="1:11" ht="97.5" hidden="1" customHeight="1">
      <c r="A49" s="40">
        <v>6.16</v>
      </c>
      <c r="B49" s="172" t="s">
        <v>147</v>
      </c>
      <c r="C49" s="172"/>
      <c r="D49" s="172"/>
      <c r="E49" s="173" t="s">
        <v>148</v>
      </c>
      <c r="F49" s="173"/>
      <c r="G49" s="173"/>
      <c r="H49" s="48" t="s">
        <v>85</v>
      </c>
      <c r="I49" s="28">
        <v>0</v>
      </c>
      <c r="J49" s="27"/>
      <c r="K49" s="25">
        <f t="shared" si="2"/>
        <v>0</v>
      </c>
    </row>
    <row r="50" spans="1:11" ht="110.1" hidden="1" customHeight="1">
      <c r="A50" s="40">
        <v>6.17</v>
      </c>
      <c r="B50" s="172" t="s">
        <v>149</v>
      </c>
      <c r="C50" s="172"/>
      <c r="D50" s="172"/>
      <c r="E50" s="174" t="s">
        <v>150</v>
      </c>
      <c r="F50" s="174"/>
      <c r="G50" s="174"/>
      <c r="H50" s="48" t="s">
        <v>85</v>
      </c>
      <c r="I50" s="28">
        <v>0</v>
      </c>
      <c r="J50" s="27"/>
      <c r="K50" s="25">
        <f t="shared" si="2"/>
        <v>0</v>
      </c>
    </row>
    <row r="51" spans="1:11" ht="138.6" hidden="1" customHeight="1">
      <c r="A51" s="40">
        <v>6.1800000000000104</v>
      </c>
      <c r="B51" s="172" t="s">
        <v>151</v>
      </c>
      <c r="C51" s="172"/>
      <c r="D51" s="172"/>
      <c r="E51" s="174" t="s">
        <v>152</v>
      </c>
      <c r="F51" s="174"/>
      <c r="G51" s="174"/>
      <c r="H51" s="48" t="s">
        <v>153</v>
      </c>
      <c r="I51" s="28">
        <v>0</v>
      </c>
      <c r="J51" s="27"/>
      <c r="K51" s="25">
        <f t="shared" si="2"/>
        <v>0</v>
      </c>
    </row>
    <row r="52" spans="1:11" ht="31.5" hidden="1" customHeight="1">
      <c r="A52" s="31">
        <v>7</v>
      </c>
      <c r="B52" s="291" t="s">
        <v>154</v>
      </c>
      <c r="C52" s="292"/>
      <c r="D52" s="293"/>
      <c r="E52" s="294" t="s">
        <v>155</v>
      </c>
      <c r="F52" s="294"/>
      <c r="G52" s="294"/>
      <c r="H52" s="51"/>
      <c r="I52" s="32"/>
      <c r="J52" s="32"/>
      <c r="K52" s="33"/>
    </row>
    <row r="53" spans="1:11" ht="113.25" hidden="1" customHeight="1">
      <c r="A53" s="14">
        <v>7.1</v>
      </c>
      <c r="B53" s="172" t="s">
        <v>156</v>
      </c>
      <c r="C53" s="172"/>
      <c r="D53" s="172"/>
      <c r="E53" s="174" t="s">
        <v>157</v>
      </c>
      <c r="F53" s="174"/>
      <c r="G53" s="174"/>
      <c r="H53" s="48"/>
      <c r="I53" s="28">
        <v>0</v>
      </c>
      <c r="J53" s="27"/>
      <c r="K53" s="25">
        <f t="shared" si="2"/>
        <v>0</v>
      </c>
    </row>
    <row r="54" spans="1:11" ht="113.25" hidden="1" customHeight="1">
      <c r="A54" s="14">
        <v>7.2</v>
      </c>
      <c r="B54" s="172" t="s">
        <v>158</v>
      </c>
      <c r="C54" s="172"/>
      <c r="D54" s="172"/>
      <c r="E54" s="173" t="s">
        <v>159</v>
      </c>
      <c r="F54" s="173"/>
      <c r="G54" s="173"/>
      <c r="H54" s="48"/>
      <c r="I54" s="28">
        <v>0</v>
      </c>
      <c r="J54" s="27"/>
      <c r="K54" s="25">
        <f t="shared" si="2"/>
        <v>0</v>
      </c>
    </row>
    <row r="55" spans="1:11" ht="31.5" hidden="1" customHeight="1" thickBot="1">
      <c r="A55" s="31">
        <v>8</v>
      </c>
      <c r="B55" s="291" t="s">
        <v>160</v>
      </c>
      <c r="C55" s="292"/>
      <c r="D55" s="293"/>
      <c r="E55" s="294" t="s">
        <v>161</v>
      </c>
      <c r="F55" s="294"/>
      <c r="G55" s="294"/>
      <c r="H55" s="51"/>
      <c r="I55" s="32"/>
      <c r="J55" s="32"/>
      <c r="K55" s="33"/>
    </row>
    <row r="56" spans="1:11" ht="127.5" hidden="1" customHeight="1" thickBot="1">
      <c r="A56" s="42">
        <v>8.1</v>
      </c>
      <c r="B56" s="295" t="s">
        <v>162</v>
      </c>
      <c r="C56" s="296"/>
      <c r="D56" s="297"/>
      <c r="E56" s="298" t="s">
        <v>163</v>
      </c>
      <c r="F56" s="299"/>
      <c r="G56" s="300"/>
      <c r="H56" s="52" t="s">
        <v>85</v>
      </c>
      <c r="I56" s="43">
        <v>0</v>
      </c>
      <c r="J56" s="44"/>
      <c r="K56" s="45">
        <f t="shared" ref="K56:K67" si="3">I56*J56</f>
        <v>0</v>
      </c>
    </row>
    <row r="57" spans="1:11" ht="124.5" hidden="1" customHeight="1" thickBot="1">
      <c r="A57" s="14">
        <v>8.1999999999999993</v>
      </c>
      <c r="B57" s="146" t="s">
        <v>164</v>
      </c>
      <c r="C57" s="146"/>
      <c r="D57" s="146"/>
      <c r="E57" s="147" t="s">
        <v>165</v>
      </c>
      <c r="F57" s="147"/>
      <c r="G57" s="147"/>
      <c r="H57" s="48" t="s">
        <v>85</v>
      </c>
      <c r="I57" s="43">
        <v>0</v>
      </c>
      <c r="J57" s="44"/>
      <c r="K57" s="45">
        <f t="shared" si="3"/>
        <v>0</v>
      </c>
    </row>
    <row r="58" spans="1:11" ht="120" hidden="1" customHeight="1">
      <c r="A58" s="42">
        <v>8.3000000000000007</v>
      </c>
      <c r="B58" s="170" t="s">
        <v>164</v>
      </c>
      <c r="C58" s="170"/>
      <c r="D58" s="170"/>
      <c r="E58" s="171" t="s">
        <v>166</v>
      </c>
      <c r="F58" s="171"/>
      <c r="G58" s="171"/>
      <c r="H58" s="49" t="s">
        <v>85</v>
      </c>
      <c r="I58" s="43">
        <v>0</v>
      </c>
      <c r="J58" s="44"/>
      <c r="K58" s="45">
        <f t="shared" si="3"/>
        <v>0</v>
      </c>
    </row>
    <row r="59" spans="1:11" ht="150" hidden="1" customHeight="1" thickBot="1">
      <c r="A59" s="14">
        <v>8.4</v>
      </c>
      <c r="B59" s="146" t="s">
        <v>167</v>
      </c>
      <c r="C59" s="146"/>
      <c r="D59" s="146"/>
      <c r="E59" s="147" t="s">
        <v>168</v>
      </c>
      <c r="F59" s="147"/>
      <c r="G59" s="147"/>
      <c r="H59" s="48" t="s">
        <v>85</v>
      </c>
      <c r="I59" s="28">
        <v>0</v>
      </c>
      <c r="J59" s="27"/>
      <c r="K59" s="45">
        <f t="shared" si="3"/>
        <v>0</v>
      </c>
    </row>
    <row r="60" spans="1:11" ht="148.5" hidden="1" customHeight="1">
      <c r="A60" s="42">
        <v>8.5</v>
      </c>
      <c r="B60" s="146" t="s">
        <v>169</v>
      </c>
      <c r="C60" s="146"/>
      <c r="D60" s="146"/>
      <c r="E60" s="147" t="s">
        <v>170</v>
      </c>
      <c r="F60" s="147"/>
      <c r="G60" s="147"/>
      <c r="H60" s="48" t="s">
        <v>85</v>
      </c>
      <c r="I60" s="28">
        <v>0</v>
      </c>
      <c r="J60" s="27"/>
      <c r="K60" s="25">
        <f t="shared" si="3"/>
        <v>0</v>
      </c>
    </row>
    <row r="61" spans="1:11" ht="172.5" hidden="1" customHeight="1" thickBot="1">
      <c r="A61" s="14">
        <v>8.6</v>
      </c>
      <c r="B61" s="146" t="s">
        <v>171</v>
      </c>
      <c r="C61" s="146"/>
      <c r="D61" s="146"/>
      <c r="E61" s="147" t="s">
        <v>172</v>
      </c>
      <c r="F61" s="147"/>
      <c r="G61" s="147"/>
      <c r="H61" s="48" t="s">
        <v>85</v>
      </c>
      <c r="I61" s="28">
        <v>0</v>
      </c>
      <c r="J61" s="27"/>
      <c r="K61" s="25">
        <f t="shared" si="3"/>
        <v>0</v>
      </c>
    </row>
    <row r="62" spans="1:11" ht="150" hidden="1" customHeight="1">
      <c r="A62" s="42">
        <v>8.6999999999999993</v>
      </c>
      <c r="B62" s="146" t="s">
        <v>173</v>
      </c>
      <c r="C62" s="146"/>
      <c r="D62" s="146"/>
      <c r="E62" s="147" t="s">
        <v>174</v>
      </c>
      <c r="F62" s="147"/>
      <c r="G62" s="147"/>
      <c r="H62" s="48" t="s">
        <v>85</v>
      </c>
      <c r="I62" s="28">
        <v>0</v>
      </c>
      <c r="J62" s="27"/>
      <c r="K62" s="25">
        <f t="shared" si="3"/>
        <v>0</v>
      </c>
    </row>
    <row r="63" spans="1:11" ht="195.75" hidden="1" customHeight="1" thickBot="1">
      <c r="A63" s="14">
        <v>8.8000000000000007</v>
      </c>
      <c r="B63" s="146" t="s">
        <v>175</v>
      </c>
      <c r="C63" s="146"/>
      <c r="D63" s="146"/>
      <c r="E63" s="147" t="s">
        <v>176</v>
      </c>
      <c r="F63" s="147"/>
      <c r="G63" s="147"/>
      <c r="H63" s="48" t="s">
        <v>85</v>
      </c>
      <c r="I63" s="28">
        <v>0</v>
      </c>
      <c r="J63" s="27"/>
      <c r="K63" s="25">
        <f t="shared" si="3"/>
        <v>0</v>
      </c>
    </row>
    <row r="64" spans="1:11" ht="150" hidden="1" customHeight="1">
      <c r="A64" s="42">
        <v>8.9</v>
      </c>
      <c r="B64" s="146" t="s">
        <v>177</v>
      </c>
      <c r="C64" s="146"/>
      <c r="D64" s="146"/>
      <c r="E64" s="147" t="s">
        <v>178</v>
      </c>
      <c r="F64" s="147"/>
      <c r="G64" s="147"/>
      <c r="H64" s="48" t="s">
        <v>72</v>
      </c>
      <c r="I64" s="28">
        <v>0</v>
      </c>
      <c r="J64" s="27"/>
      <c r="K64" s="25">
        <f t="shared" si="3"/>
        <v>0</v>
      </c>
    </row>
    <row r="65" spans="1:11" ht="129" hidden="1" customHeight="1">
      <c r="A65" s="40">
        <v>8.1</v>
      </c>
      <c r="B65" s="146" t="s">
        <v>179</v>
      </c>
      <c r="C65" s="146"/>
      <c r="D65" s="146"/>
      <c r="E65" s="147" t="s">
        <v>180</v>
      </c>
      <c r="F65" s="147"/>
      <c r="G65" s="147"/>
      <c r="H65" s="48" t="s">
        <v>72</v>
      </c>
      <c r="I65" s="28">
        <v>0</v>
      </c>
      <c r="J65" s="27"/>
      <c r="K65" s="25">
        <f t="shared" si="3"/>
        <v>0</v>
      </c>
    </row>
    <row r="66" spans="1:11" ht="121.5" hidden="1" customHeight="1">
      <c r="A66" s="40">
        <v>8.11</v>
      </c>
      <c r="B66" s="146" t="s">
        <v>181</v>
      </c>
      <c r="C66" s="146"/>
      <c r="D66" s="146"/>
      <c r="E66" s="147" t="s">
        <v>182</v>
      </c>
      <c r="F66" s="147"/>
      <c r="G66" s="147"/>
      <c r="H66" s="48" t="s">
        <v>72</v>
      </c>
      <c r="I66" s="28">
        <v>0</v>
      </c>
      <c r="J66" s="27"/>
      <c r="K66" s="25">
        <f t="shared" si="3"/>
        <v>0</v>
      </c>
    </row>
    <row r="67" spans="1:11" ht="121.5" hidden="1" customHeight="1">
      <c r="A67" s="40">
        <v>8.1199999999999992</v>
      </c>
      <c r="B67" s="146" t="s">
        <v>183</v>
      </c>
      <c r="C67" s="146"/>
      <c r="D67" s="146"/>
      <c r="E67" s="147" t="s">
        <v>184</v>
      </c>
      <c r="F67" s="147"/>
      <c r="G67" s="147"/>
      <c r="H67" s="48" t="s">
        <v>72</v>
      </c>
      <c r="I67" s="28">
        <v>0</v>
      </c>
      <c r="J67" s="27"/>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1004</v>
      </c>
    </row>
  </sheetData>
  <mergeCells count="135">
    <mergeCell ref="I4:K4"/>
    <mergeCell ref="B6:D6"/>
    <mergeCell ref="E6:G6"/>
    <mergeCell ref="A1:K1"/>
    <mergeCell ref="A2:K2"/>
    <mergeCell ref="A3:B3"/>
    <mergeCell ref="C3:D3"/>
    <mergeCell ref="F3:G3"/>
    <mergeCell ref="I3:K3"/>
    <mergeCell ref="B7:D7"/>
    <mergeCell ref="E7:G7"/>
    <mergeCell ref="B8:D8"/>
    <mergeCell ref="E8:G8"/>
    <mergeCell ref="B9:D9"/>
    <mergeCell ref="E9:G9"/>
    <mergeCell ref="A4:B4"/>
    <mergeCell ref="C4:D4"/>
    <mergeCell ref="F4:G4"/>
    <mergeCell ref="B13:D13"/>
    <mergeCell ref="E13:G13"/>
    <mergeCell ref="B14:D14"/>
    <mergeCell ref="E14:G14"/>
    <mergeCell ref="B15:D15"/>
    <mergeCell ref="E15:G15"/>
    <mergeCell ref="B10:D10"/>
    <mergeCell ref="E10:G10"/>
    <mergeCell ref="B11:D11"/>
    <mergeCell ref="E11:G11"/>
    <mergeCell ref="B12:D12"/>
    <mergeCell ref="E12:G12"/>
    <mergeCell ref="B19:D19"/>
    <mergeCell ref="E19:G19"/>
    <mergeCell ref="B20:D20"/>
    <mergeCell ref="E20:G20"/>
    <mergeCell ref="B21:D21"/>
    <mergeCell ref="E21:G21"/>
    <mergeCell ref="B16:D16"/>
    <mergeCell ref="E16:G16"/>
    <mergeCell ref="B17:D17"/>
    <mergeCell ref="E17:G17"/>
    <mergeCell ref="B18:D18"/>
    <mergeCell ref="E18:G18"/>
    <mergeCell ref="B25:D25"/>
    <mergeCell ref="E25:G25"/>
    <mergeCell ref="B26:D26"/>
    <mergeCell ref="E26:G26"/>
    <mergeCell ref="B27:D27"/>
    <mergeCell ref="E27:G27"/>
    <mergeCell ref="B22:D22"/>
    <mergeCell ref="E22:G22"/>
    <mergeCell ref="B23:D23"/>
    <mergeCell ref="E23:G23"/>
    <mergeCell ref="B24:D24"/>
    <mergeCell ref="E24:G24"/>
    <mergeCell ref="B31:D31"/>
    <mergeCell ref="E31:G31"/>
    <mergeCell ref="B32:D32"/>
    <mergeCell ref="E32:G32"/>
    <mergeCell ref="B33:D33"/>
    <mergeCell ref="E33:G33"/>
    <mergeCell ref="B28:D28"/>
    <mergeCell ref="E28:G28"/>
    <mergeCell ref="B29:D29"/>
    <mergeCell ref="E29:G29"/>
    <mergeCell ref="B30:D30"/>
    <mergeCell ref="E30:G30"/>
    <mergeCell ref="B37:D37"/>
    <mergeCell ref="E37:G37"/>
    <mergeCell ref="B38:D38"/>
    <mergeCell ref="E38:G38"/>
    <mergeCell ref="B39:D39"/>
    <mergeCell ref="E39:G39"/>
    <mergeCell ref="B34:D34"/>
    <mergeCell ref="E34:G34"/>
    <mergeCell ref="B35:D35"/>
    <mergeCell ref="E35:G35"/>
    <mergeCell ref="B36:D36"/>
    <mergeCell ref="E36:G36"/>
    <mergeCell ref="B43:D43"/>
    <mergeCell ref="E43:G43"/>
    <mergeCell ref="B44:D44"/>
    <mergeCell ref="E44:G44"/>
    <mergeCell ref="B45:D45"/>
    <mergeCell ref="E45:G45"/>
    <mergeCell ref="B40:D40"/>
    <mergeCell ref="E40:G40"/>
    <mergeCell ref="B41:D41"/>
    <mergeCell ref="E41:G41"/>
    <mergeCell ref="B42:D42"/>
    <mergeCell ref="E42:G42"/>
    <mergeCell ref="B49:D49"/>
    <mergeCell ref="E49:G49"/>
    <mergeCell ref="B50:D50"/>
    <mergeCell ref="E50:G50"/>
    <mergeCell ref="B51:D51"/>
    <mergeCell ref="E51:G51"/>
    <mergeCell ref="B46:D46"/>
    <mergeCell ref="E46:G46"/>
    <mergeCell ref="B47:D47"/>
    <mergeCell ref="E47:G47"/>
    <mergeCell ref="B48:D48"/>
    <mergeCell ref="E48:G48"/>
    <mergeCell ref="B55:D55"/>
    <mergeCell ref="E55:G55"/>
    <mergeCell ref="B56:D56"/>
    <mergeCell ref="E56:G56"/>
    <mergeCell ref="B57:D57"/>
    <mergeCell ref="E57:G57"/>
    <mergeCell ref="B52:D52"/>
    <mergeCell ref="E52:G52"/>
    <mergeCell ref="B53:D53"/>
    <mergeCell ref="E53:G53"/>
    <mergeCell ref="B54:D54"/>
    <mergeCell ref="E54:G54"/>
    <mergeCell ref="B61:D61"/>
    <mergeCell ref="E61:G61"/>
    <mergeCell ref="B62:D62"/>
    <mergeCell ref="E62:G62"/>
    <mergeCell ref="B63:D63"/>
    <mergeCell ref="E63:G63"/>
    <mergeCell ref="B58:D58"/>
    <mergeCell ref="E58:G58"/>
    <mergeCell ref="B59:D59"/>
    <mergeCell ref="E59:G59"/>
    <mergeCell ref="B60:D60"/>
    <mergeCell ref="E60:G60"/>
    <mergeCell ref="B67:D67"/>
    <mergeCell ref="E67:G67"/>
    <mergeCell ref="A68:K68"/>
    <mergeCell ref="B64:D64"/>
    <mergeCell ref="E64:G64"/>
    <mergeCell ref="B65:D65"/>
    <mergeCell ref="E65:G65"/>
    <mergeCell ref="B66:D66"/>
    <mergeCell ref="E66:G66"/>
  </mergeCells>
  <printOptions horizontalCentered="1" verticalCentered="1"/>
  <pageMargins left="0" right="0" top="0" bottom="0" header="0" footer="0"/>
  <pageSetup scale="67"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49">
    <tabColor theme="9"/>
  </sheetPr>
  <dimension ref="A1:K69"/>
  <sheetViews>
    <sheetView view="pageBreakPreview" topLeftCell="A13"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403</v>
      </c>
      <c r="B3" s="280"/>
      <c r="C3" s="276" t="s">
        <v>26</v>
      </c>
      <c r="D3" s="278"/>
      <c r="E3" s="37" t="s">
        <v>44</v>
      </c>
      <c r="F3" s="276"/>
      <c r="G3" s="277"/>
      <c r="H3" s="35" t="s">
        <v>46</v>
      </c>
      <c r="I3" s="276" t="s">
        <v>410</v>
      </c>
      <c r="J3" s="277"/>
      <c r="K3" s="278"/>
    </row>
    <row r="4" spans="1:11" ht="39.75" customHeight="1">
      <c r="A4" s="279" t="s">
        <v>405</v>
      </c>
      <c r="B4" s="280"/>
      <c r="C4" s="276">
        <v>103</v>
      </c>
      <c r="D4" s="278"/>
      <c r="E4" s="38" t="s">
        <v>49</v>
      </c>
      <c r="F4" s="301"/>
      <c r="G4" s="302"/>
      <c r="H4" s="36" t="s">
        <v>406</v>
      </c>
      <c r="I4" s="276">
        <v>14</v>
      </c>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hidden="1" customHeight="1">
      <c r="A7" s="13">
        <v>1</v>
      </c>
      <c r="B7" s="201" t="s">
        <v>59</v>
      </c>
      <c r="C7" s="201"/>
      <c r="D7" s="201"/>
      <c r="E7" s="201" t="s">
        <v>60</v>
      </c>
      <c r="F7" s="201"/>
      <c r="G7" s="201"/>
      <c r="H7" s="9"/>
      <c r="I7" s="3"/>
      <c r="J7" s="3"/>
      <c r="K7" s="3"/>
    </row>
    <row r="8" spans="1:11" ht="116.25" hidden="1" customHeight="1">
      <c r="A8" s="12">
        <v>1.1000000000000001</v>
      </c>
      <c r="B8" s="182" t="s">
        <v>61</v>
      </c>
      <c r="C8" s="183"/>
      <c r="D8" s="184"/>
      <c r="E8" s="185" t="s">
        <v>62</v>
      </c>
      <c r="F8" s="186"/>
      <c r="G8" s="187"/>
      <c r="H8" s="46" t="s">
        <v>63</v>
      </c>
      <c r="I8" s="28">
        <v>0</v>
      </c>
      <c r="J8" s="27"/>
      <c r="K8" s="25">
        <f>J8*I8</f>
        <v>0</v>
      </c>
    </row>
    <row r="9" spans="1:11" ht="126.75" hidden="1" customHeight="1">
      <c r="A9" s="12">
        <v>1.2</v>
      </c>
      <c r="B9" s="172" t="s">
        <v>64</v>
      </c>
      <c r="C9" s="172"/>
      <c r="D9" s="172"/>
      <c r="E9" s="174" t="s">
        <v>65</v>
      </c>
      <c r="F9" s="174"/>
      <c r="G9" s="174"/>
      <c r="H9" s="46" t="s">
        <v>63</v>
      </c>
      <c r="I9" s="28">
        <v>0</v>
      </c>
      <c r="J9" s="27"/>
      <c r="K9" s="25">
        <f>J9*I9</f>
        <v>0</v>
      </c>
    </row>
    <row r="10" spans="1:11" ht="25.5" customHeight="1">
      <c r="A10" s="13">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v>24</v>
      </c>
      <c r="J11" s="27">
        <v>4</v>
      </c>
      <c r="K11" s="25">
        <f t="shared" ref="K11:K16" si="0">J11*I11</f>
        <v>96</v>
      </c>
    </row>
    <row r="12" spans="1:11" ht="104.25" customHeight="1">
      <c r="A12" s="14">
        <v>2.2000000000000002</v>
      </c>
      <c r="B12" s="182" t="s">
        <v>70</v>
      </c>
      <c r="C12" s="183"/>
      <c r="D12" s="184"/>
      <c r="E12" s="185" t="s">
        <v>71</v>
      </c>
      <c r="F12" s="186"/>
      <c r="G12" s="187"/>
      <c r="H12" s="48" t="s">
        <v>72</v>
      </c>
      <c r="I12" s="28">
        <v>15</v>
      </c>
      <c r="J12" s="27">
        <v>8</v>
      </c>
      <c r="K12" s="25">
        <f t="shared" si="0"/>
        <v>120</v>
      </c>
    </row>
    <row r="13" spans="1:11" ht="93" customHeight="1">
      <c r="A13" s="14">
        <v>2.2999999999999998</v>
      </c>
      <c r="B13" s="182" t="s">
        <v>73</v>
      </c>
      <c r="C13" s="183"/>
      <c r="D13" s="184"/>
      <c r="E13" s="185" t="s">
        <v>74</v>
      </c>
      <c r="F13" s="186"/>
      <c r="G13" s="187"/>
      <c r="H13" s="48" t="s">
        <v>72</v>
      </c>
      <c r="I13" s="28">
        <v>16</v>
      </c>
      <c r="J13" s="27">
        <v>11</v>
      </c>
      <c r="K13" s="25">
        <f t="shared" si="0"/>
        <v>176</v>
      </c>
    </row>
    <row r="14" spans="1:11" ht="157.5" customHeight="1">
      <c r="A14" s="14">
        <v>2.4</v>
      </c>
      <c r="B14" s="182" t="s">
        <v>75</v>
      </c>
      <c r="C14" s="183"/>
      <c r="D14" s="184"/>
      <c r="E14" s="185" t="s">
        <v>76</v>
      </c>
      <c r="F14" s="186"/>
      <c r="G14" s="187"/>
      <c r="H14" s="46" t="s">
        <v>63</v>
      </c>
      <c r="I14" s="28">
        <v>24</v>
      </c>
      <c r="J14" s="27">
        <v>15</v>
      </c>
      <c r="K14" s="25">
        <f t="shared" si="0"/>
        <v>360</v>
      </c>
    </row>
    <row r="15" spans="1:11" ht="84" hidden="1" customHeight="1">
      <c r="A15" s="12">
        <v>2.5</v>
      </c>
      <c r="B15" s="182" t="s">
        <v>77</v>
      </c>
      <c r="C15" s="183"/>
      <c r="D15" s="184"/>
      <c r="E15" s="185" t="s">
        <v>78</v>
      </c>
      <c r="F15" s="186"/>
      <c r="G15" s="187"/>
      <c r="H15" s="46" t="s">
        <v>63</v>
      </c>
      <c r="I15" s="28">
        <v>0</v>
      </c>
      <c r="J15" s="27"/>
      <c r="K15" s="25">
        <f t="shared" si="0"/>
        <v>0</v>
      </c>
    </row>
    <row r="16" spans="1:11" ht="131.44999999999999" hidden="1" customHeight="1">
      <c r="A16" s="14">
        <v>2.6</v>
      </c>
      <c r="B16" s="182" t="s">
        <v>79</v>
      </c>
      <c r="C16" s="183"/>
      <c r="D16" s="184"/>
      <c r="E16" s="185" t="s">
        <v>80</v>
      </c>
      <c r="F16" s="186"/>
      <c r="G16" s="187"/>
      <c r="H16" s="46" t="s">
        <v>63</v>
      </c>
      <c r="I16" s="28">
        <v>0</v>
      </c>
      <c r="J16" s="27"/>
      <c r="K16" s="25">
        <f t="shared" si="0"/>
        <v>0</v>
      </c>
    </row>
    <row r="17" spans="1:11" ht="30" hidden="1" customHeight="1">
      <c r="A17" s="15">
        <v>3</v>
      </c>
      <c r="B17" s="286" t="s">
        <v>81</v>
      </c>
      <c r="C17" s="286"/>
      <c r="D17" s="286"/>
      <c r="E17" s="285" t="s">
        <v>82</v>
      </c>
      <c r="F17" s="285"/>
      <c r="G17" s="285"/>
      <c r="H17" s="47"/>
      <c r="I17" s="29"/>
      <c r="J17" s="26"/>
      <c r="K17" s="26"/>
    </row>
    <row r="18" spans="1:11" ht="90" hidden="1" customHeight="1">
      <c r="A18" s="12">
        <v>3.1</v>
      </c>
      <c r="B18" s="182" t="s">
        <v>83</v>
      </c>
      <c r="C18" s="183"/>
      <c r="D18" s="184"/>
      <c r="E18" s="185" t="s">
        <v>84</v>
      </c>
      <c r="F18" s="186"/>
      <c r="G18" s="187"/>
      <c r="H18" s="46" t="s">
        <v>85</v>
      </c>
      <c r="I18" s="28">
        <v>0</v>
      </c>
      <c r="J18" s="27"/>
      <c r="K18" s="25">
        <f t="shared" ref="K18:K23" si="1">J18*I18</f>
        <v>0</v>
      </c>
    </row>
    <row r="19" spans="1:11" ht="108.6" hidden="1" customHeight="1">
      <c r="A19" s="12">
        <v>3.2</v>
      </c>
      <c r="B19" s="182" t="s">
        <v>86</v>
      </c>
      <c r="C19" s="183"/>
      <c r="D19" s="184"/>
      <c r="E19" s="185" t="s">
        <v>87</v>
      </c>
      <c r="F19" s="186"/>
      <c r="G19" s="187"/>
      <c r="H19" s="46" t="s">
        <v>63</v>
      </c>
      <c r="I19" s="28">
        <v>0</v>
      </c>
      <c r="J19" s="27"/>
      <c r="K19" s="25">
        <f t="shared" si="1"/>
        <v>0</v>
      </c>
    </row>
    <row r="20" spans="1:11" ht="116.1" hidden="1" customHeight="1">
      <c r="A20" s="12">
        <v>3.3</v>
      </c>
      <c r="B20" s="182" t="s">
        <v>88</v>
      </c>
      <c r="C20" s="183"/>
      <c r="D20" s="184"/>
      <c r="E20" s="185" t="s">
        <v>89</v>
      </c>
      <c r="F20" s="186"/>
      <c r="G20" s="187"/>
      <c r="H20" s="46" t="s">
        <v>63</v>
      </c>
      <c r="I20" s="28">
        <v>0</v>
      </c>
      <c r="J20" s="27"/>
      <c r="K20" s="25">
        <f t="shared" si="1"/>
        <v>0</v>
      </c>
    </row>
    <row r="21" spans="1:11" ht="91.5" hidden="1" customHeight="1">
      <c r="A21" s="34">
        <v>3.4</v>
      </c>
      <c r="B21" s="182" t="s">
        <v>90</v>
      </c>
      <c r="C21" s="183"/>
      <c r="D21" s="184"/>
      <c r="E21" s="185" t="s">
        <v>91</v>
      </c>
      <c r="F21" s="186"/>
      <c r="G21" s="187"/>
      <c r="H21" s="48" t="s">
        <v>85</v>
      </c>
      <c r="I21" s="28">
        <v>0</v>
      </c>
      <c r="J21" s="27"/>
      <c r="K21" s="25">
        <f t="shared" si="1"/>
        <v>0</v>
      </c>
    </row>
    <row r="22" spans="1:11" ht="119.1" hidden="1" customHeight="1">
      <c r="A22" s="34">
        <v>3.5</v>
      </c>
      <c r="B22" s="182" t="s">
        <v>92</v>
      </c>
      <c r="C22" s="183"/>
      <c r="D22" s="184"/>
      <c r="E22" s="185" t="s">
        <v>93</v>
      </c>
      <c r="F22" s="186"/>
      <c r="G22" s="187"/>
      <c r="H22" s="46" t="s">
        <v>63</v>
      </c>
      <c r="I22" s="28">
        <v>0</v>
      </c>
      <c r="J22" s="27"/>
      <c r="K22" s="25">
        <f t="shared" si="1"/>
        <v>0</v>
      </c>
    </row>
    <row r="23" spans="1:11" ht="91.5" hidden="1" customHeight="1">
      <c r="A23" s="34">
        <v>3.6</v>
      </c>
      <c r="B23" s="182" t="s">
        <v>94</v>
      </c>
      <c r="C23" s="183"/>
      <c r="D23" s="184"/>
      <c r="E23" s="185" t="s">
        <v>95</v>
      </c>
      <c r="F23" s="186"/>
      <c r="G23" s="187"/>
      <c r="H23" s="48" t="s">
        <v>85</v>
      </c>
      <c r="I23" s="28">
        <v>0</v>
      </c>
      <c r="J23" s="27"/>
      <c r="K23" s="25">
        <f t="shared" si="1"/>
        <v>0</v>
      </c>
    </row>
    <row r="24" spans="1:11" ht="28.5" hidden="1" customHeight="1">
      <c r="A24" s="16">
        <v>4</v>
      </c>
      <c r="B24" s="285" t="s">
        <v>96</v>
      </c>
      <c r="C24" s="285"/>
      <c r="D24" s="285"/>
      <c r="E24" s="285" t="s">
        <v>97</v>
      </c>
      <c r="F24" s="285"/>
      <c r="G24" s="285"/>
      <c r="H24" s="47"/>
      <c r="I24" s="29"/>
      <c r="J24" s="26"/>
      <c r="K24" s="26"/>
    </row>
    <row r="25" spans="1:11" ht="148.5" hidden="1" customHeight="1">
      <c r="A25" s="12">
        <v>4.0999999999999996</v>
      </c>
      <c r="B25" s="182" t="s">
        <v>98</v>
      </c>
      <c r="C25" s="183"/>
      <c r="D25" s="184"/>
      <c r="E25" s="185" t="s">
        <v>99</v>
      </c>
      <c r="F25" s="186"/>
      <c r="G25" s="187"/>
      <c r="H25" s="46" t="s">
        <v>63</v>
      </c>
      <c r="I25" s="28">
        <v>0</v>
      </c>
      <c r="J25" s="27"/>
      <c r="K25" s="25">
        <f>J25*I25</f>
        <v>0</v>
      </c>
    </row>
    <row r="26" spans="1:11" ht="112.5" hidden="1" customHeight="1">
      <c r="A26" s="14">
        <v>4.2</v>
      </c>
      <c r="B26" s="182" t="s">
        <v>100</v>
      </c>
      <c r="C26" s="183"/>
      <c r="D26" s="184"/>
      <c r="E26" s="185" t="s">
        <v>101</v>
      </c>
      <c r="F26" s="186"/>
      <c r="G26" s="187"/>
      <c r="H26" s="46" t="s">
        <v>63</v>
      </c>
      <c r="I26" s="28">
        <v>0</v>
      </c>
      <c r="J26" s="27"/>
      <c r="K26" s="25">
        <f>J26*I26</f>
        <v>0</v>
      </c>
    </row>
    <row r="27" spans="1:11" ht="89.1" hidden="1" customHeight="1">
      <c r="A27" s="12">
        <v>4.3</v>
      </c>
      <c r="B27" s="182" t="s">
        <v>102</v>
      </c>
      <c r="C27" s="183"/>
      <c r="D27" s="184"/>
      <c r="E27" s="185" t="s">
        <v>103</v>
      </c>
      <c r="F27" s="186"/>
      <c r="G27" s="187"/>
      <c r="H27" s="46" t="s">
        <v>63</v>
      </c>
      <c r="I27" s="28">
        <v>0</v>
      </c>
      <c r="J27" s="27"/>
      <c r="K27" s="25">
        <f>J27*I27</f>
        <v>0</v>
      </c>
    </row>
    <row r="28" spans="1:11" ht="97.5" hidden="1" customHeight="1">
      <c r="A28" s="14">
        <v>4.4000000000000004</v>
      </c>
      <c r="B28" s="182" t="s">
        <v>104</v>
      </c>
      <c r="C28" s="183"/>
      <c r="D28" s="184"/>
      <c r="E28" s="185" t="s">
        <v>105</v>
      </c>
      <c r="F28" s="186"/>
      <c r="G28" s="187"/>
      <c r="H28" s="49" t="s">
        <v>106</v>
      </c>
      <c r="I28" s="28">
        <v>0</v>
      </c>
      <c r="J28" s="27"/>
      <c r="K28" s="25">
        <f>J28*I28</f>
        <v>0</v>
      </c>
    </row>
    <row r="29" spans="1:11" ht="137.25" hidden="1" customHeight="1">
      <c r="A29" s="14">
        <v>4.5</v>
      </c>
      <c r="B29" s="182" t="s">
        <v>107</v>
      </c>
      <c r="C29" s="183"/>
      <c r="D29" s="184"/>
      <c r="E29" s="185" t="s">
        <v>108</v>
      </c>
      <c r="F29" s="186"/>
      <c r="G29" s="187"/>
      <c r="H29" s="49" t="s">
        <v>106</v>
      </c>
      <c r="I29" s="28">
        <v>0</v>
      </c>
      <c r="J29" s="27"/>
      <c r="K29" s="25">
        <f>J29*I29</f>
        <v>0</v>
      </c>
    </row>
    <row r="30" spans="1:11" ht="33" hidden="1" customHeight="1">
      <c r="A30" s="16">
        <v>5</v>
      </c>
      <c r="B30" s="285" t="s">
        <v>109</v>
      </c>
      <c r="C30" s="285"/>
      <c r="D30" s="285"/>
      <c r="E30" s="285" t="s">
        <v>110</v>
      </c>
      <c r="F30" s="285"/>
      <c r="G30" s="285"/>
      <c r="H30" s="47"/>
      <c r="I30" s="30"/>
      <c r="J30" s="26"/>
      <c r="K30" s="26"/>
    </row>
    <row r="31" spans="1:11" ht="167.25" hidden="1" customHeight="1">
      <c r="A31" s="14">
        <v>5.0999999999999996</v>
      </c>
      <c r="B31" s="172" t="s">
        <v>111</v>
      </c>
      <c r="C31" s="172"/>
      <c r="D31" s="172"/>
      <c r="E31" s="174" t="s">
        <v>112</v>
      </c>
      <c r="F31" s="174"/>
      <c r="G31" s="174"/>
      <c r="H31" s="48" t="s">
        <v>72</v>
      </c>
      <c r="I31" s="28">
        <v>0</v>
      </c>
      <c r="J31" s="27"/>
      <c r="K31" s="25">
        <f>J31*I31</f>
        <v>0</v>
      </c>
    </row>
    <row r="32" spans="1:11" ht="135" hidden="1" customHeight="1">
      <c r="A32" s="14">
        <v>5.2</v>
      </c>
      <c r="B32" s="172" t="s">
        <v>113</v>
      </c>
      <c r="C32" s="172"/>
      <c r="D32" s="172"/>
      <c r="E32" s="287" t="s">
        <v>114</v>
      </c>
      <c r="F32" s="287"/>
      <c r="G32" s="287"/>
      <c r="H32" s="48" t="s">
        <v>63</v>
      </c>
      <c r="I32" s="28">
        <v>0</v>
      </c>
      <c r="J32" s="27"/>
      <c r="K32" s="25">
        <f>J32*I32</f>
        <v>0</v>
      </c>
    </row>
    <row r="33" spans="1:11" ht="33" hidden="1" customHeight="1">
      <c r="A33" s="41">
        <v>6</v>
      </c>
      <c r="B33" s="288" t="s">
        <v>115</v>
      </c>
      <c r="C33" s="289"/>
      <c r="D33" s="290"/>
      <c r="E33" s="288" t="s">
        <v>116</v>
      </c>
      <c r="F33" s="289"/>
      <c r="G33" s="290"/>
      <c r="H33" s="50"/>
      <c r="I33" s="30"/>
      <c r="J33" s="26"/>
      <c r="K33" s="26"/>
    </row>
    <row r="34" spans="1:11" ht="112.5" hidden="1" customHeight="1">
      <c r="A34" s="12">
        <v>6.1</v>
      </c>
      <c r="B34" s="182" t="s">
        <v>117</v>
      </c>
      <c r="C34" s="183"/>
      <c r="D34" s="184"/>
      <c r="E34" s="185" t="s">
        <v>118</v>
      </c>
      <c r="F34" s="186"/>
      <c r="G34" s="187"/>
      <c r="H34" s="46" t="s">
        <v>85</v>
      </c>
      <c r="I34" s="28">
        <v>0</v>
      </c>
      <c r="J34" s="27"/>
      <c r="K34" s="25">
        <f>J34*I34</f>
        <v>0</v>
      </c>
    </row>
    <row r="35" spans="1:11" ht="113.25" hidden="1" customHeight="1">
      <c r="A35" s="12">
        <v>6.2</v>
      </c>
      <c r="B35" s="182" t="s">
        <v>119</v>
      </c>
      <c r="C35" s="183"/>
      <c r="D35" s="184"/>
      <c r="E35" s="185" t="s">
        <v>120</v>
      </c>
      <c r="F35" s="186"/>
      <c r="G35" s="187"/>
      <c r="H35" s="48" t="s">
        <v>85</v>
      </c>
      <c r="I35" s="28">
        <v>0</v>
      </c>
      <c r="J35" s="27"/>
      <c r="K35" s="25">
        <f>J35*I35</f>
        <v>0</v>
      </c>
    </row>
    <row r="36" spans="1:11" ht="113.25" hidden="1" customHeight="1">
      <c r="A36" s="12">
        <v>6.3</v>
      </c>
      <c r="B36" s="172" t="s">
        <v>121</v>
      </c>
      <c r="C36" s="172"/>
      <c r="D36" s="172"/>
      <c r="E36" s="174" t="s">
        <v>122</v>
      </c>
      <c r="F36" s="174"/>
      <c r="G36" s="174"/>
      <c r="H36" s="48" t="s">
        <v>85</v>
      </c>
      <c r="I36" s="28">
        <v>0</v>
      </c>
      <c r="J36" s="27"/>
      <c r="K36" s="25">
        <f t="shared" ref="K36:K54" si="2">J36*I36</f>
        <v>0</v>
      </c>
    </row>
    <row r="37" spans="1:11" ht="113.25" hidden="1" customHeight="1">
      <c r="A37" s="12">
        <v>6.4</v>
      </c>
      <c r="B37" s="172" t="s">
        <v>123</v>
      </c>
      <c r="C37" s="172"/>
      <c r="D37" s="172"/>
      <c r="E37" s="174" t="s">
        <v>124</v>
      </c>
      <c r="F37" s="174"/>
      <c r="G37" s="174"/>
      <c r="H37" s="48" t="s">
        <v>85</v>
      </c>
      <c r="I37" s="28">
        <v>0</v>
      </c>
      <c r="J37" s="27"/>
      <c r="K37" s="25">
        <f t="shared" si="2"/>
        <v>0</v>
      </c>
    </row>
    <row r="38" spans="1:11" ht="113.25" hidden="1" customHeight="1">
      <c r="A38" s="12">
        <v>6.5</v>
      </c>
      <c r="B38" s="172" t="s">
        <v>125</v>
      </c>
      <c r="C38" s="172"/>
      <c r="D38" s="172"/>
      <c r="E38" s="174" t="s">
        <v>126</v>
      </c>
      <c r="F38" s="174"/>
      <c r="G38" s="174"/>
      <c r="H38" s="48" t="s">
        <v>72</v>
      </c>
      <c r="I38" s="28">
        <v>0</v>
      </c>
      <c r="J38" s="27"/>
      <c r="K38" s="25">
        <f t="shared" si="2"/>
        <v>0</v>
      </c>
    </row>
    <row r="39" spans="1:11" ht="87.75" hidden="1" customHeight="1">
      <c r="A39" s="12">
        <v>6.6</v>
      </c>
      <c r="B39" s="172" t="s">
        <v>127</v>
      </c>
      <c r="C39" s="172"/>
      <c r="D39" s="172"/>
      <c r="E39" s="174" t="s">
        <v>128</v>
      </c>
      <c r="F39" s="174"/>
      <c r="G39" s="174"/>
      <c r="H39" s="48" t="s">
        <v>85</v>
      </c>
      <c r="I39" s="28">
        <v>0</v>
      </c>
      <c r="J39" s="27"/>
      <c r="K39" s="25">
        <f t="shared" si="2"/>
        <v>0</v>
      </c>
    </row>
    <row r="40" spans="1:11" ht="113.25" hidden="1" customHeight="1">
      <c r="A40" s="12">
        <v>6.7</v>
      </c>
      <c r="B40" s="172" t="s">
        <v>129</v>
      </c>
      <c r="C40" s="172"/>
      <c r="D40" s="172"/>
      <c r="E40" s="174" t="s">
        <v>130</v>
      </c>
      <c r="F40" s="174"/>
      <c r="G40" s="174"/>
      <c r="H40" s="48" t="s">
        <v>72</v>
      </c>
      <c r="I40" s="28">
        <v>0</v>
      </c>
      <c r="J40" s="27"/>
      <c r="K40" s="25">
        <f t="shared" si="2"/>
        <v>0</v>
      </c>
    </row>
    <row r="41" spans="1:11" ht="137.1" hidden="1" customHeight="1">
      <c r="A41" s="12">
        <v>6.8</v>
      </c>
      <c r="B41" s="172" t="s">
        <v>131</v>
      </c>
      <c r="C41" s="172"/>
      <c r="D41" s="172"/>
      <c r="E41" s="174" t="s">
        <v>132</v>
      </c>
      <c r="F41" s="174"/>
      <c r="G41" s="174"/>
      <c r="H41" s="48" t="s">
        <v>85</v>
      </c>
      <c r="I41" s="28">
        <v>0</v>
      </c>
      <c r="J41" s="27"/>
      <c r="K41" s="25">
        <f t="shared" si="2"/>
        <v>0</v>
      </c>
    </row>
    <row r="42" spans="1:11" ht="72" hidden="1" customHeight="1">
      <c r="A42" s="12">
        <v>6.9</v>
      </c>
      <c r="B42" s="172" t="s">
        <v>133</v>
      </c>
      <c r="C42" s="172"/>
      <c r="D42" s="172"/>
      <c r="E42" s="174" t="s">
        <v>134</v>
      </c>
      <c r="F42" s="174"/>
      <c r="G42" s="174"/>
      <c r="H42" s="48" t="s">
        <v>85</v>
      </c>
      <c r="I42" s="28">
        <v>0</v>
      </c>
      <c r="J42" s="27"/>
      <c r="K42" s="25">
        <f t="shared" si="2"/>
        <v>0</v>
      </c>
    </row>
    <row r="43" spans="1:11" ht="75" hidden="1" customHeight="1">
      <c r="A43" s="40">
        <v>6.1</v>
      </c>
      <c r="B43" s="172" t="s">
        <v>135</v>
      </c>
      <c r="C43" s="172"/>
      <c r="D43" s="172"/>
      <c r="E43" s="174" t="s">
        <v>136</v>
      </c>
      <c r="F43" s="174"/>
      <c r="G43" s="174"/>
      <c r="H43" s="48" t="s">
        <v>85</v>
      </c>
      <c r="I43" s="28">
        <v>0</v>
      </c>
      <c r="J43" s="27"/>
      <c r="K43" s="25">
        <f t="shared" si="2"/>
        <v>0</v>
      </c>
    </row>
    <row r="44" spans="1:11" ht="57.75" hidden="1" customHeight="1">
      <c r="A44" s="40">
        <v>6.11</v>
      </c>
      <c r="B44" s="172" t="s">
        <v>137</v>
      </c>
      <c r="C44" s="172"/>
      <c r="D44" s="172"/>
      <c r="E44" s="174" t="s">
        <v>138</v>
      </c>
      <c r="F44" s="174"/>
      <c r="G44" s="174"/>
      <c r="H44" s="48" t="s">
        <v>85</v>
      </c>
      <c r="I44" s="28">
        <v>0</v>
      </c>
      <c r="J44" s="27"/>
      <c r="K44" s="25">
        <f t="shared" si="2"/>
        <v>0</v>
      </c>
    </row>
    <row r="45" spans="1:11" ht="111" hidden="1" customHeight="1">
      <c r="A45" s="40">
        <v>6.12</v>
      </c>
      <c r="B45" s="172" t="s">
        <v>139</v>
      </c>
      <c r="C45" s="172"/>
      <c r="D45" s="172"/>
      <c r="E45" s="174" t="s">
        <v>140</v>
      </c>
      <c r="F45" s="174"/>
      <c r="G45" s="174"/>
      <c r="H45" s="48" t="s">
        <v>85</v>
      </c>
      <c r="I45" s="28">
        <v>0</v>
      </c>
      <c r="J45" s="27"/>
      <c r="K45" s="25">
        <f t="shared" si="2"/>
        <v>0</v>
      </c>
    </row>
    <row r="46" spans="1:11" ht="106.35" hidden="1" customHeight="1">
      <c r="A46" s="40">
        <v>6.13</v>
      </c>
      <c r="B46" s="172" t="s">
        <v>141</v>
      </c>
      <c r="C46" s="172"/>
      <c r="D46" s="172"/>
      <c r="E46" s="174" t="s">
        <v>142</v>
      </c>
      <c r="F46" s="174"/>
      <c r="G46" s="174"/>
      <c r="H46" s="48" t="s">
        <v>85</v>
      </c>
      <c r="I46" s="28">
        <v>0</v>
      </c>
      <c r="J46" s="27"/>
      <c r="K46" s="25">
        <f t="shared" si="2"/>
        <v>0</v>
      </c>
    </row>
    <row r="47" spans="1:11" ht="97.35" hidden="1" customHeight="1">
      <c r="A47" s="40">
        <v>6.14</v>
      </c>
      <c r="B47" s="172" t="s">
        <v>143</v>
      </c>
      <c r="C47" s="172"/>
      <c r="D47" s="172"/>
      <c r="E47" s="173" t="s">
        <v>144</v>
      </c>
      <c r="F47" s="173"/>
      <c r="G47" s="173"/>
      <c r="H47" s="48" t="s">
        <v>85</v>
      </c>
      <c r="I47" s="28">
        <v>0</v>
      </c>
      <c r="J47" s="27"/>
      <c r="K47" s="25">
        <f t="shared" si="2"/>
        <v>0</v>
      </c>
    </row>
    <row r="48" spans="1:11" ht="113.45" hidden="1" customHeight="1">
      <c r="A48" s="40">
        <v>6.15</v>
      </c>
      <c r="B48" s="172" t="s">
        <v>145</v>
      </c>
      <c r="C48" s="172"/>
      <c r="D48" s="172"/>
      <c r="E48" s="174" t="s">
        <v>146</v>
      </c>
      <c r="F48" s="174"/>
      <c r="G48" s="174"/>
      <c r="H48" s="48" t="s">
        <v>85</v>
      </c>
      <c r="I48" s="28">
        <v>0</v>
      </c>
      <c r="J48" s="27"/>
      <c r="K48" s="25">
        <f t="shared" si="2"/>
        <v>0</v>
      </c>
    </row>
    <row r="49" spans="1:11" ht="97.5" hidden="1" customHeight="1">
      <c r="A49" s="40">
        <v>6.16</v>
      </c>
      <c r="B49" s="172" t="s">
        <v>147</v>
      </c>
      <c r="C49" s="172"/>
      <c r="D49" s="172"/>
      <c r="E49" s="173" t="s">
        <v>148</v>
      </c>
      <c r="F49" s="173"/>
      <c r="G49" s="173"/>
      <c r="H49" s="48" t="s">
        <v>85</v>
      </c>
      <c r="I49" s="28">
        <v>0</v>
      </c>
      <c r="J49" s="27"/>
      <c r="K49" s="25">
        <f t="shared" si="2"/>
        <v>0</v>
      </c>
    </row>
    <row r="50" spans="1:11" ht="110.1" hidden="1" customHeight="1">
      <c r="A50" s="40">
        <v>6.17</v>
      </c>
      <c r="B50" s="172" t="s">
        <v>149</v>
      </c>
      <c r="C50" s="172"/>
      <c r="D50" s="172"/>
      <c r="E50" s="174" t="s">
        <v>150</v>
      </c>
      <c r="F50" s="174"/>
      <c r="G50" s="174"/>
      <c r="H50" s="48" t="s">
        <v>85</v>
      </c>
      <c r="I50" s="28">
        <v>0</v>
      </c>
      <c r="J50" s="27"/>
      <c r="K50" s="25">
        <f t="shared" si="2"/>
        <v>0</v>
      </c>
    </row>
    <row r="51" spans="1:11" ht="138.6" hidden="1" customHeight="1">
      <c r="A51" s="40">
        <v>6.1800000000000104</v>
      </c>
      <c r="B51" s="172" t="s">
        <v>151</v>
      </c>
      <c r="C51" s="172"/>
      <c r="D51" s="172"/>
      <c r="E51" s="174" t="s">
        <v>152</v>
      </c>
      <c r="F51" s="174"/>
      <c r="G51" s="174"/>
      <c r="H51" s="48" t="s">
        <v>153</v>
      </c>
      <c r="I51" s="28">
        <v>0</v>
      </c>
      <c r="J51" s="27"/>
      <c r="K51" s="25">
        <f t="shared" si="2"/>
        <v>0</v>
      </c>
    </row>
    <row r="52" spans="1:11" ht="31.5" hidden="1" customHeight="1">
      <c r="A52" s="31">
        <v>7</v>
      </c>
      <c r="B52" s="291" t="s">
        <v>154</v>
      </c>
      <c r="C52" s="292"/>
      <c r="D52" s="293"/>
      <c r="E52" s="294" t="s">
        <v>155</v>
      </c>
      <c r="F52" s="294"/>
      <c r="G52" s="294"/>
      <c r="H52" s="51"/>
      <c r="I52" s="32"/>
      <c r="J52" s="32"/>
      <c r="K52" s="33"/>
    </row>
    <row r="53" spans="1:11" ht="113.25" hidden="1" customHeight="1">
      <c r="A53" s="14">
        <v>7.1</v>
      </c>
      <c r="B53" s="172" t="s">
        <v>156</v>
      </c>
      <c r="C53" s="172"/>
      <c r="D53" s="172"/>
      <c r="E53" s="174" t="s">
        <v>157</v>
      </c>
      <c r="F53" s="174"/>
      <c r="G53" s="174"/>
      <c r="H53" s="48"/>
      <c r="I53" s="28">
        <v>0</v>
      </c>
      <c r="J53" s="27"/>
      <c r="K53" s="25">
        <f t="shared" si="2"/>
        <v>0</v>
      </c>
    </row>
    <row r="54" spans="1:11" ht="113.25" hidden="1" customHeight="1">
      <c r="A54" s="14">
        <v>7.2</v>
      </c>
      <c r="B54" s="172" t="s">
        <v>158</v>
      </c>
      <c r="C54" s="172"/>
      <c r="D54" s="172"/>
      <c r="E54" s="173" t="s">
        <v>159</v>
      </c>
      <c r="F54" s="173"/>
      <c r="G54" s="173"/>
      <c r="H54" s="48"/>
      <c r="I54" s="28">
        <v>0</v>
      </c>
      <c r="J54" s="27"/>
      <c r="K54" s="25">
        <f t="shared" si="2"/>
        <v>0</v>
      </c>
    </row>
    <row r="55" spans="1:11" ht="31.5" hidden="1" customHeight="1" thickBot="1">
      <c r="A55" s="31">
        <v>8</v>
      </c>
      <c r="B55" s="291" t="s">
        <v>160</v>
      </c>
      <c r="C55" s="292"/>
      <c r="D55" s="293"/>
      <c r="E55" s="294" t="s">
        <v>161</v>
      </c>
      <c r="F55" s="294"/>
      <c r="G55" s="294"/>
      <c r="H55" s="51"/>
      <c r="I55" s="32"/>
      <c r="J55" s="32"/>
      <c r="K55" s="33"/>
    </row>
    <row r="56" spans="1:11" ht="127.5" hidden="1" customHeight="1" thickBot="1">
      <c r="A56" s="42">
        <v>8.1</v>
      </c>
      <c r="B56" s="295" t="s">
        <v>162</v>
      </c>
      <c r="C56" s="296"/>
      <c r="D56" s="297"/>
      <c r="E56" s="298" t="s">
        <v>163</v>
      </c>
      <c r="F56" s="299"/>
      <c r="G56" s="300"/>
      <c r="H56" s="52" t="s">
        <v>85</v>
      </c>
      <c r="I56" s="43">
        <v>0</v>
      </c>
      <c r="J56" s="44"/>
      <c r="K56" s="45">
        <f t="shared" ref="K56:K67" si="3">I56*J56</f>
        <v>0</v>
      </c>
    </row>
    <row r="57" spans="1:11" ht="124.5" hidden="1" customHeight="1" thickBot="1">
      <c r="A57" s="14">
        <v>8.1999999999999993</v>
      </c>
      <c r="B57" s="146" t="s">
        <v>164</v>
      </c>
      <c r="C57" s="146"/>
      <c r="D57" s="146"/>
      <c r="E57" s="147" t="s">
        <v>165</v>
      </c>
      <c r="F57" s="147"/>
      <c r="G57" s="147"/>
      <c r="H57" s="48" t="s">
        <v>85</v>
      </c>
      <c r="I57" s="43">
        <v>0</v>
      </c>
      <c r="J57" s="44"/>
      <c r="K57" s="45">
        <f t="shared" si="3"/>
        <v>0</v>
      </c>
    </row>
    <row r="58" spans="1:11" ht="120" hidden="1" customHeight="1">
      <c r="A58" s="42">
        <v>8.3000000000000007</v>
      </c>
      <c r="B58" s="170" t="s">
        <v>164</v>
      </c>
      <c r="C58" s="170"/>
      <c r="D58" s="170"/>
      <c r="E58" s="171" t="s">
        <v>166</v>
      </c>
      <c r="F58" s="171"/>
      <c r="G58" s="171"/>
      <c r="H58" s="49" t="s">
        <v>85</v>
      </c>
      <c r="I58" s="43">
        <v>0</v>
      </c>
      <c r="J58" s="44"/>
      <c r="K58" s="45">
        <f t="shared" si="3"/>
        <v>0</v>
      </c>
    </row>
    <row r="59" spans="1:11" ht="150" hidden="1" customHeight="1" thickBot="1">
      <c r="A59" s="14">
        <v>8.4</v>
      </c>
      <c r="B59" s="146" t="s">
        <v>167</v>
      </c>
      <c r="C59" s="146"/>
      <c r="D59" s="146"/>
      <c r="E59" s="147" t="s">
        <v>168</v>
      </c>
      <c r="F59" s="147"/>
      <c r="G59" s="147"/>
      <c r="H59" s="48" t="s">
        <v>85</v>
      </c>
      <c r="I59" s="28">
        <v>0</v>
      </c>
      <c r="J59" s="27"/>
      <c r="K59" s="45">
        <f t="shared" si="3"/>
        <v>0</v>
      </c>
    </row>
    <row r="60" spans="1:11" ht="148.5" hidden="1" customHeight="1">
      <c r="A60" s="42">
        <v>8.5</v>
      </c>
      <c r="B60" s="146" t="s">
        <v>169</v>
      </c>
      <c r="C60" s="146"/>
      <c r="D60" s="146"/>
      <c r="E60" s="147" t="s">
        <v>170</v>
      </c>
      <c r="F60" s="147"/>
      <c r="G60" s="147"/>
      <c r="H60" s="48" t="s">
        <v>85</v>
      </c>
      <c r="I60" s="28">
        <v>0</v>
      </c>
      <c r="J60" s="27"/>
      <c r="K60" s="25">
        <f t="shared" si="3"/>
        <v>0</v>
      </c>
    </row>
    <row r="61" spans="1:11" ht="172.5" hidden="1" customHeight="1" thickBot="1">
      <c r="A61" s="14">
        <v>8.6</v>
      </c>
      <c r="B61" s="146" t="s">
        <v>171</v>
      </c>
      <c r="C61" s="146"/>
      <c r="D61" s="146"/>
      <c r="E61" s="147" t="s">
        <v>172</v>
      </c>
      <c r="F61" s="147"/>
      <c r="G61" s="147"/>
      <c r="H61" s="48" t="s">
        <v>85</v>
      </c>
      <c r="I61" s="28">
        <v>0</v>
      </c>
      <c r="J61" s="27"/>
      <c r="K61" s="25">
        <f t="shared" si="3"/>
        <v>0</v>
      </c>
    </row>
    <row r="62" spans="1:11" ht="150" hidden="1" customHeight="1">
      <c r="A62" s="42">
        <v>8.6999999999999993</v>
      </c>
      <c r="B62" s="146" t="s">
        <v>173</v>
      </c>
      <c r="C62" s="146"/>
      <c r="D62" s="146"/>
      <c r="E62" s="147" t="s">
        <v>174</v>
      </c>
      <c r="F62" s="147"/>
      <c r="G62" s="147"/>
      <c r="H62" s="48" t="s">
        <v>85</v>
      </c>
      <c r="I62" s="28">
        <v>0</v>
      </c>
      <c r="J62" s="27"/>
      <c r="K62" s="25">
        <f t="shared" si="3"/>
        <v>0</v>
      </c>
    </row>
    <row r="63" spans="1:11" ht="195.75" hidden="1" customHeight="1" thickBot="1">
      <c r="A63" s="14">
        <v>8.8000000000000007</v>
      </c>
      <c r="B63" s="146" t="s">
        <v>175</v>
      </c>
      <c r="C63" s="146"/>
      <c r="D63" s="146"/>
      <c r="E63" s="147" t="s">
        <v>176</v>
      </c>
      <c r="F63" s="147"/>
      <c r="G63" s="147"/>
      <c r="H63" s="48" t="s">
        <v>85</v>
      </c>
      <c r="I63" s="28">
        <v>0</v>
      </c>
      <c r="J63" s="27"/>
      <c r="K63" s="25">
        <f t="shared" si="3"/>
        <v>0</v>
      </c>
    </row>
    <row r="64" spans="1:11" ht="150" hidden="1" customHeight="1">
      <c r="A64" s="42">
        <v>8.9</v>
      </c>
      <c r="B64" s="146" t="s">
        <v>177</v>
      </c>
      <c r="C64" s="146"/>
      <c r="D64" s="146"/>
      <c r="E64" s="147" t="s">
        <v>178</v>
      </c>
      <c r="F64" s="147"/>
      <c r="G64" s="147"/>
      <c r="H64" s="48" t="s">
        <v>72</v>
      </c>
      <c r="I64" s="28">
        <v>0</v>
      </c>
      <c r="J64" s="27"/>
      <c r="K64" s="25">
        <f t="shared" si="3"/>
        <v>0</v>
      </c>
    </row>
    <row r="65" spans="1:11" ht="129" hidden="1" customHeight="1">
      <c r="A65" s="40">
        <v>8.1</v>
      </c>
      <c r="B65" s="146" t="s">
        <v>179</v>
      </c>
      <c r="C65" s="146"/>
      <c r="D65" s="146"/>
      <c r="E65" s="147" t="s">
        <v>180</v>
      </c>
      <c r="F65" s="147"/>
      <c r="G65" s="147"/>
      <c r="H65" s="48" t="s">
        <v>72</v>
      </c>
      <c r="I65" s="28">
        <v>0</v>
      </c>
      <c r="J65" s="27"/>
      <c r="K65" s="25">
        <f t="shared" si="3"/>
        <v>0</v>
      </c>
    </row>
    <row r="66" spans="1:11" ht="121.5" hidden="1" customHeight="1">
      <c r="A66" s="40">
        <v>8.11</v>
      </c>
      <c r="B66" s="146" t="s">
        <v>181</v>
      </c>
      <c r="C66" s="146"/>
      <c r="D66" s="146"/>
      <c r="E66" s="147" t="s">
        <v>182</v>
      </c>
      <c r="F66" s="147"/>
      <c r="G66" s="147"/>
      <c r="H66" s="48" t="s">
        <v>72</v>
      </c>
      <c r="I66" s="28">
        <v>0</v>
      </c>
      <c r="J66" s="27"/>
      <c r="K66" s="25">
        <f t="shared" si="3"/>
        <v>0</v>
      </c>
    </row>
    <row r="67" spans="1:11" ht="121.5" hidden="1" customHeight="1">
      <c r="A67" s="40">
        <v>8.1199999999999992</v>
      </c>
      <c r="B67" s="146" t="s">
        <v>183</v>
      </c>
      <c r="C67" s="146"/>
      <c r="D67" s="146"/>
      <c r="E67" s="147" t="s">
        <v>184</v>
      </c>
      <c r="F67" s="147"/>
      <c r="G67" s="147"/>
      <c r="H67" s="48" t="s">
        <v>72</v>
      </c>
      <c r="I67" s="28">
        <v>0</v>
      </c>
      <c r="J67" s="27"/>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752</v>
      </c>
    </row>
  </sheetData>
  <mergeCells count="135">
    <mergeCell ref="I4:K4"/>
    <mergeCell ref="B6:D6"/>
    <mergeCell ref="E6:G6"/>
    <mergeCell ref="A1:K1"/>
    <mergeCell ref="A2:K2"/>
    <mergeCell ref="A3:B3"/>
    <mergeCell ref="C3:D3"/>
    <mergeCell ref="F3:G3"/>
    <mergeCell ref="I3:K3"/>
    <mergeCell ref="B7:D7"/>
    <mergeCell ref="E7:G7"/>
    <mergeCell ref="B8:D8"/>
    <mergeCell ref="E8:G8"/>
    <mergeCell ref="B9:D9"/>
    <mergeCell ref="E9:G9"/>
    <mergeCell ref="A4:B4"/>
    <mergeCell ref="C4:D4"/>
    <mergeCell ref="F4:G4"/>
    <mergeCell ref="B13:D13"/>
    <mergeCell ref="E13:G13"/>
    <mergeCell ref="B14:D14"/>
    <mergeCell ref="E14:G14"/>
    <mergeCell ref="B15:D15"/>
    <mergeCell ref="E15:G15"/>
    <mergeCell ref="B10:D10"/>
    <mergeCell ref="E10:G10"/>
    <mergeCell ref="B11:D11"/>
    <mergeCell ref="E11:G11"/>
    <mergeCell ref="B12:D12"/>
    <mergeCell ref="E12:G12"/>
    <mergeCell ref="B19:D19"/>
    <mergeCell ref="E19:G19"/>
    <mergeCell ref="B20:D20"/>
    <mergeCell ref="E20:G20"/>
    <mergeCell ref="B21:D21"/>
    <mergeCell ref="E21:G21"/>
    <mergeCell ref="B16:D16"/>
    <mergeCell ref="E16:G16"/>
    <mergeCell ref="B17:D17"/>
    <mergeCell ref="E17:G17"/>
    <mergeCell ref="B18:D18"/>
    <mergeCell ref="E18:G18"/>
    <mergeCell ref="B25:D25"/>
    <mergeCell ref="E25:G25"/>
    <mergeCell ref="B26:D26"/>
    <mergeCell ref="E26:G26"/>
    <mergeCell ref="B27:D27"/>
    <mergeCell ref="E27:G27"/>
    <mergeCell ref="B22:D22"/>
    <mergeCell ref="E22:G22"/>
    <mergeCell ref="B23:D23"/>
    <mergeCell ref="E23:G23"/>
    <mergeCell ref="B24:D24"/>
    <mergeCell ref="E24:G24"/>
    <mergeCell ref="B31:D31"/>
    <mergeCell ref="E31:G31"/>
    <mergeCell ref="B32:D32"/>
    <mergeCell ref="E32:G32"/>
    <mergeCell ref="B33:D33"/>
    <mergeCell ref="E33:G33"/>
    <mergeCell ref="B28:D28"/>
    <mergeCell ref="E28:G28"/>
    <mergeCell ref="B29:D29"/>
    <mergeCell ref="E29:G29"/>
    <mergeCell ref="B30:D30"/>
    <mergeCell ref="E30:G30"/>
    <mergeCell ref="B37:D37"/>
    <mergeCell ref="E37:G37"/>
    <mergeCell ref="B38:D38"/>
    <mergeCell ref="E38:G38"/>
    <mergeCell ref="B39:D39"/>
    <mergeCell ref="E39:G39"/>
    <mergeCell ref="B34:D34"/>
    <mergeCell ref="E34:G34"/>
    <mergeCell ref="B35:D35"/>
    <mergeCell ref="E35:G35"/>
    <mergeCell ref="B36:D36"/>
    <mergeCell ref="E36:G36"/>
    <mergeCell ref="B43:D43"/>
    <mergeCell ref="E43:G43"/>
    <mergeCell ref="B44:D44"/>
    <mergeCell ref="E44:G44"/>
    <mergeCell ref="B45:D45"/>
    <mergeCell ref="E45:G45"/>
    <mergeCell ref="B40:D40"/>
    <mergeCell ref="E40:G40"/>
    <mergeCell ref="B41:D41"/>
    <mergeCell ref="E41:G41"/>
    <mergeCell ref="B42:D42"/>
    <mergeCell ref="E42:G42"/>
    <mergeCell ref="B49:D49"/>
    <mergeCell ref="E49:G49"/>
    <mergeCell ref="B50:D50"/>
    <mergeCell ref="E50:G50"/>
    <mergeCell ref="B51:D51"/>
    <mergeCell ref="E51:G51"/>
    <mergeCell ref="B46:D46"/>
    <mergeCell ref="E46:G46"/>
    <mergeCell ref="B47:D47"/>
    <mergeCell ref="E47:G47"/>
    <mergeCell ref="B48:D48"/>
    <mergeCell ref="E48:G48"/>
    <mergeCell ref="B55:D55"/>
    <mergeCell ref="E55:G55"/>
    <mergeCell ref="B56:D56"/>
    <mergeCell ref="E56:G56"/>
    <mergeCell ref="B57:D57"/>
    <mergeCell ref="E57:G57"/>
    <mergeCell ref="B52:D52"/>
    <mergeCell ref="E52:G52"/>
    <mergeCell ref="B53:D53"/>
    <mergeCell ref="E53:G53"/>
    <mergeCell ref="B54:D54"/>
    <mergeCell ref="E54:G54"/>
    <mergeCell ref="B61:D61"/>
    <mergeCell ref="E61:G61"/>
    <mergeCell ref="B62:D62"/>
    <mergeCell ref="E62:G62"/>
    <mergeCell ref="B63:D63"/>
    <mergeCell ref="E63:G63"/>
    <mergeCell ref="B58:D58"/>
    <mergeCell ref="E58:G58"/>
    <mergeCell ref="B59:D59"/>
    <mergeCell ref="E59:G59"/>
    <mergeCell ref="B60:D60"/>
    <mergeCell ref="E60:G60"/>
    <mergeCell ref="B67:D67"/>
    <mergeCell ref="E67:G67"/>
    <mergeCell ref="A68:K68"/>
    <mergeCell ref="B64:D64"/>
    <mergeCell ref="E64:G64"/>
    <mergeCell ref="B65:D65"/>
    <mergeCell ref="E65:G65"/>
    <mergeCell ref="B66:D66"/>
    <mergeCell ref="E66:G66"/>
  </mergeCells>
  <printOptions horizontalCentered="1" verticalCentered="1"/>
  <pageMargins left="0" right="0" top="0" bottom="0" header="0" footer="0"/>
  <pageSetup scale="67"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50">
    <tabColor theme="9"/>
  </sheetPr>
  <dimension ref="A1:K69"/>
  <sheetViews>
    <sheetView view="pageBreakPreview" topLeftCell="A13"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42578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80.2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403</v>
      </c>
      <c r="B3" s="280"/>
      <c r="C3" s="276" t="s">
        <v>27</v>
      </c>
      <c r="D3" s="278"/>
      <c r="E3" s="37" t="s">
        <v>44</v>
      </c>
      <c r="F3" s="276"/>
      <c r="G3" s="277"/>
      <c r="H3" s="35" t="s">
        <v>46</v>
      </c>
      <c r="I3" s="276" t="s">
        <v>410</v>
      </c>
      <c r="J3" s="277"/>
      <c r="K3" s="278"/>
    </row>
    <row r="4" spans="1:11" ht="39.75" customHeight="1">
      <c r="A4" s="279" t="s">
        <v>405</v>
      </c>
      <c r="B4" s="280"/>
      <c r="C4" s="276">
        <v>153</v>
      </c>
      <c r="D4" s="278"/>
      <c r="E4" s="38" t="s">
        <v>49</v>
      </c>
      <c r="F4" s="301"/>
      <c r="G4" s="302"/>
      <c r="H4" s="36" t="s">
        <v>406</v>
      </c>
      <c r="I4" s="276"/>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hidden="1" customHeight="1">
      <c r="A7" s="13">
        <v>1</v>
      </c>
      <c r="B7" s="201" t="s">
        <v>59</v>
      </c>
      <c r="C7" s="201"/>
      <c r="D7" s="201"/>
      <c r="E7" s="201" t="s">
        <v>60</v>
      </c>
      <c r="F7" s="201"/>
      <c r="G7" s="201"/>
      <c r="H7" s="9"/>
      <c r="I7" s="3"/>
      <c r="J7" s="3"/>
      <c r="K7" s="3"/>
    </row>
    <row r="8" spans="1:11" ht="116.25" hidden="1" customHeight="1">
      <c r="A8" s="12">
        <v>1.1000000000000001</v>
      </c>
      <c r="B8" s="182" t="s">
        <v>61</v>
      </c>
      <c r="C8" s="183"/>
      <c r="D8" s="184"/>
      <c r="E8" s="185" t="s">
        <v>62</v>
      </c>
      <c r="F8" s="186"/>
      <c r="G8" s="187"/>
      <c r="H8" s="46" t="s">
        <v>63</v>
      </c>
      <c r="I8" s="28">
        <v>0</v>
      </c>
      <c r="J8" s="27"/>
      <c r="K8" s="25">
        <f>J8*I8</f>
        <v>0</v>
      </c>
    </row>
    <row r="9" spans="1:11" ht="126.75" hidden="1" customHeight="1">
      <c r="A9" s="12">
        <v>1.2</v>
      </c>
      <c r="B9" s="172" t="s">
        <v>64</v>
      </c>
      <c r="C9" s="172"/>
      <c r="D9" s="172"/>
      <c r="E9" s="174" t="s">
        <v>65</v>
      </c>
      <c r="F9" s="174"/>
      <c r="G9" s="174"/>
      <c r="H9" s="46" t="s">
        <v>63</v>
      </c>
      <c r="I9" s="28">
        <v>0</v>
      </c>
      <c r="J9" s="27"/>
      <c r="K9" s="25">
        <f>J9*I9</f>
        <v>0</v>
      </c>
    </row>
    <row r="10" spans="1:11" ht="25.5" customHeight="1">
      <c r="A10" s="13">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v>22</v>
      </c>
      <c r="J11" s="27">
        <v>4</v>
      </c>
      <c r="K11" s="25">
        <f t="shared" ref="K11:K16" si="0">J11*I11</f>
        <v>88</v>
      </c>
    </row>
    <row r="12" spans="1:11" ht="104.25" customHeight="1">
      <c r="A12" s="14">
        <v>2.2000000000000002</v>
      </c>
      <c r="B12" s="182" t="s">
        <v>70</v>
      </c>
      <c r="C12" s="183"/>
      <c r="D12" s="184"/>
      <c r="E12" s="185" t="s">
        <v>71</v>
      </c>
      <c r="F12" s="186"/>
      <c r="G12" s="187"/>
      <c r="H12" s="48" t="s">
        <v>72</v>
      </c>
      <c r="I12" s="28">
        <v>15.2</v>
      </c>
      <c r="J12" s="27">
        <v>8</v>
      </c>
      <c r="K12" s="25">
        <f t="shared" si="0"/>
        <v>121.6</v>
      </c>
    </row>
    <row r="13" spans="1:11" ht="93" customHeight="1">
      <c r="A13" s="14">
        <v>2.2999999999999998</v>
      </c>
      <c r="B13" s="182" t="s">
        <v>73</v>
      </c>
      <c r="C13" s="183"/>
      <c r="D13" s="184"/>
      <c r="E13" s="185" t="s">
        <v>74</v>
      </c>
      <c r="F13" s="186"/>
      <c r="G13" s="187"/>
      <c r="H13" s="48" t="s">
        <v>72</v>
      </c>
      <c r="I13" s="28">
        <v>15</v>
      </c>
      <c r="J13" s="27">
        <v>11</v>
      </c>
      <c r="K13" s="25">
        <f t="shared" si="0"/>
        <v>165</v>
      </c>
    </row>
    <row r="14" spans="1:11" ht="157.5" customHeight="1">
      <c r="A14" s="14">
        <v>2.4</v>
      </c>
      <c r="B14" s="182" t="s">
        <v>75</v>
      </c>
      <c r="C14" s="183"/>
      <c r="D14" s="184"/>
      <c r="E14" s="185" t="s">
        <v>76</v>
      </c>
      <c r="F14" s="186"/>
      <c r="G14" s="187"/>
      <c r="H14" s="46" t="s">
        <v>63</v>
      </c>
      <c r="I14" s="28">
        <v>22</v>
      </c>
      <c r="J14" s="27">
        <v>15</v>
      </c>
      <c r="K14" s="25">
        <f t="shared" si="0"/>
        <v>330</v>
      </c>
    </row>
    <row r="15" spans="1:11" ht="84" hidden="1" customHeight="1">
      <c r="A15" s="12">
        <v>2.5</v>
      </c>
      <c r="B15" s="182" t="s">
        <v>77</v>
      </c>
      <c r="C15" s="183"/>
      <c r="D15" s="184"/>
      <c r="E15" s="185" t="s">
        <v>78</v>
      </c>
      <c r="F15" s="186"/>
      <c r="G15" s="187"/>
      <c r="H15" s="46" t="s">
        <v>63</v>
      </c>
      <c r="I15" s="28">
        <v>0</v>
      </c>
      <c r="J15" s="27"/>
      <c r="K15" s="25">
        <f t="shared" si="0"/>
        <v>0</v>
      </c>
    </row>
    <row r="16" spans="1:11" ht="131.44999999999999" hidden="1" customHeight="1">
      <c r="A16" s="14">
        <v>2.6</v>
      </c>
      <c r="B16" s="182" t="s">
        <v>79</v>
      </c>
      <c r="C16" s="183"/>
      <c r="D16" s="184"/>
      <c r="E16" s="185" t="s">
        <v>80</v>
      </c>
      <c r="F16" s="186"/>
      <c r="G16" s="187"/>
      <c r="H16" s="46" t="s">
        <v>63</v>
      </c>
      <c r="I16" s="28">
        <v>0</v>
      </c>
      <c r="J16" s="27"/>
      <c r="K16" s="25">
        <f t="shared" si="0"/>
        <v>0</v>
      </c>
    </row>
    <row r="17" spans="1:11" ht="30" hidden="1" customHeight="1">
      <c r="A17" s="15">
        <v>3</v>
      </c>
      <c r="B17" s="286" t="s">
        <v>81</v>
      </c>
      <c r="C17" s="286"/>
      <c r="D17" s="286"/>
      <c r="E17" s="285" t="s">
        <v>82</v>
      </c>
      <c r="F17" s="285"/>
      <c r="G17" s="285"/>
      <c r="H17" s="47"/>
      <c r="I17" s="29"/>
      <c r="J17" s="26"/>
      <c r="K17" s="26"/>
    </row>
    <row r="18" spans="1:11" ht="90" hidden="1" customHeight="1">
      <c r="A18" s="12">
        <v>3.1</v>
      </c>
      <c r="B18" s="182" t="s">
        <v>83</v>
      </c>
      <c r="C18" s="183"/>
      <c r="D18" s="184"/>
      <c r="E18" s="185" t="s">
        <v>84</v>
      </c>
      <c r="F18" s="186"/>
      <c r="G18" s="187"/>
      <c r="H18" s="46" t="s">
        <v>85</v>
      </c>
      <c r="I18" s="28">
        <v>0</v>
      </c>
      <c r="J18" s="27"/>
      <c r="K18" s="25">
        <f t="shared" ref="K18:K23" si="1">J18*I18</f>
        <v>0</v>
      </c>
    </row>
    <row r="19" spans="1:11" ht="108.6" hidden="1" customHeight="1">
      <c r="A19" s="12">
        <v>3.2</v>
      </c>
      <c r="B19" s="182" t="s">
        <v>86</v>
      </c>
      <c r="C19" s="183"/>
      <c r="D19" s="184"/>
      <c r="E19" s="185" t="s">
        <v>87</v>
      </c>
      <c r="F19" s="186"/>
      <c r="G19" s="187"/>
      <c r="H19" s="46" t="s">
        <v>63</v>
      </c>
      <c r="I19" s="28">
        <v>0</v>
      </c>
      <c r="J19" s="27"/>
      <c r="K19" s="25">
        <f t="shared" si="1"/>
        <v>0</v>
      </c>
    </row>
    <row r="20" spans="1:11" ht="116.1" hidden="1" customHeight="1">
      <c r="A20" s="12">
        <v>3.3</v>
      </c>
      <c r="B20" s="182" t="s">
        <v>88</v>
      </c>
      <c r="C20" s="183"/>
      <c r="D20" s="184"/>
      <c r="E20" s="185" t="s">
        <v>89</v>
      </c>
      <c r="F20" s="186"/>
      <c r="G20" s="187"/>
      <c r="H20" s="46" t="s">
        <v>63</v>
      </c>
      <c r="I20" s="28">
        <v>0</v>
      </c>
      <c r="J20" s="27"/>
      <c r="K20" s="25">
        <f t="shared" si="1"/>
        <v>0</v>
      </c>
    </row>
    <row r="21" spans="1:11" ht="91.5" hidden="1" customHeight="1">
      <c r="A21" s="34">
        <v>3.4</v>
      </c>
      <c r="B21" s="182" t="s">
        <v>90</v>
      </c>
      <c r="C21" s="183"/>
      <c r="D21" s="184"/>
      <c r="E21" s="185" t="s">
        <v>91</v>
      </c>
      <c r="F21" s="186"/>
      <c r="G21" s="187"/>
      <c r="H21" s="48" t="s">
        <v>85</v>
      </c>
      <c r="I21" s="28">
        <v>0</v>
      </c>
      <c r="J21" s="27"/>
      <c r="K21" s="25">
        <f t="shared" si="1"/>
        <v>0</v>
      </c>
    </row>
    <row r="22" spans="1:11" ht="119.1" hidden="1" customHeight="1">
      <c r="A22" s="34">
        <v>3.5</v>
      </c>
      <c r="B22" s="182" t="s">
        <v>92</v>
      </c>
      <c r="C22" s="183"/>
      <c r="D22" s="184"/>
      <c r="E22" s="185" t="s">
        <v>93</v>
      </c>
      <c r="F22" s="186"/>
      <c r="G22" s="187"/>
      <c r="H22" s="46" t="s">
        <v>63</v>
      </c>
      <c r="I22" s="28">
        <v>0</v>
      </c>
      <c r="J22" s="27"/>
      <c r="K22" s="25">
        <f t="shared" si="1"/>
        <v>0</v>
      </c>
    </row>
    <row r="23" spans="1:11" ht="91.5" hidden="1" customHeight="1">
      <c r="A23" s="34">
        <v>3.6</v>
      </c>
      <c r="B23" s="182" t="s">
        <v>94</v>
      </c>
      <c r="C23" s="183"/>
      <c r="D23" s="184"/>
      <c r="E23" s="185" t="s">
        <v>95</v>
      </c>
      <c r="F23" s="186"/>
      <c r="G23" s="187"/>
      <c r="H23" s="48" t="s">
        <v>85</v>
      </c>
      <c r="I23" s="28">
        <v>0</v>
      </c>
      <c r="J23" s="27"/>
      <c r="K23" s="25">
        <f t="shared" si="1"/>
        <v>0</v>
      </c>
    </row>
    <row r="24" spans="1:11" ht="28.5" customHeight="1">
      <c r="A24" s="16">
        <v>4</v>
      </c>
      <c r="B24" s="285" t="s">
        <v>96</v>
      </c>
      <c r="C24" s="285"/>
      <c r="D24" s="285"/>
      <c r="E24" s="285" t="s">
        <v>97</v>
      </c>
      <c r="F24" s="285"/>
      <c r="G24" s="285"/>
      <c r="H24" s="47"/>
      <c r="I24" s="29"/>
      <c r="J24" s="26"/>
      <c r="K24" s="26"/>
    </row>
    <row r="25" spans="1:11" ht="148.5" hidden="1" customHeight="1">
      <c r="A25" s="12">
        <v>4.0999999999999996</v>
      </c>
      <c r="B25" s="182" t="s">
        <v>98</v>
      </c>
      <c r="C25" s="183"/>
      <c r="D25" s="184"/>
      <c r="E25" s="185" t="s">
        <v>99</v>
      </c>
      <c r="F25" s="186"/>
      <c r="G25" s="187"/>
      <c r="H25" s="46" t="s">
        <v>63</v>
      </c>
      <c r="I25" s="28">
        <v>0</v>
      </c>
      <c r="J25" s="27"/>
      <c r="K25" s="25">
        <f>J25*I25</f>
        <v>0</v>
      </c>
    </row>
    <row r="26" spans="1:11" ht="112.5" customHeight="1">
      <c r="A26" s="14">
        <v>4.2</v>
      </c>
      <c r="B26" s="182" t="s">
        <v>100</v>
      </c>
      <c r="C26" s="183"/>
      <c r="D26" s="184"/>
      <c r="E26" s="185" t="s">
        <v>101</v>
      </c>
      <c r="F26" s="186"/>
      <c r="G26" s="187"/>
      <c r="H26" s="46" t="s">
        <v>63</v>
      </c>
      <c r="I26" s="28">
        <v>1.85</v>
      </c>
      <c r="J26" s="27">
        <v>90</v>
      </c>
      <c r="K26" s="25">
        <f>J26*I26</f>
        <v>166.5</v>
      </c>
    </row>
    <row r="27" spans="1:11" ht="89.1" hidden="1" customHeight="1">
      <c r="A27" s="12">
        <v>4.3</v>
      </c>
      <c r="B27" s="182" t="s">
        <v>102</v>
      </c>
      <c r="C27" s="183"/>
      <c r="D27" s="184"/>
      <c r="E27" s="185" t="s">
        <v>103</v>
      </c>
      <c r="F27" s="186"/>
      <c r="G27" s="187"/>
      <c r="H27" s="46" t="s">
        <v>63</v>
      </c>
      <c r="I27" s="28">
        <v>0</v>
      </c>
      <c r="J27" s="27"/>
      <c r="K27" s="25">
        <f>J27*I27</f>
        <v>0</v>
      </c>
    </row>
    <row r="28" spans="1:11" ht="97.5" hidden="1" customHeight="1">
      <c r="A28" s="14">
        <v>4.4000000000000004</v>
      </c>
      <c r="B28" s="182" t="s">
        <v>104</v>
      </c>
      <c r="C28" s="183"/>
      <c r="D28" s="184"/>
      <c r="E28" s="185" t="s">
        <v>105</v>
      </c>
      <c r="F28" s="186"/>
      <c r="G28" s="187"/>
      <c r="H28" s="49" t="s">
        <v>106</v>
      </c>
      <c r="I28" s="28">
        <v>0</v>
      </c>
      <c r="J28" s="27"/>
      <c r="K28" s="25">
        <f>J28*I28</f>
        <v>0</v>
      </c>
    </row>
    <row r="29" spans="1:11" ht="137.25" customHeight="1">
      <c r="A29" s="14">
        <v>4.5</v>
      </c>
      <c r="B29" s="182" t="s">
        <v>107</v>
      </c>
      <c r="C29" s="183"/>
      <c r="D29" s="184"/>
      <c r="E29" s="185" t="s">
        <v>108</v>
      </c>
      <c r="F29" s="186"/>
      <c r="G29" s="187"/>
      <c r="H29" s="48" t="s">
        <v>106</v>
      </c>
      <c r="I29" s="28">
        <v>1.2</v>
      </c>
      <c r="J29" s="27">
        <v>35</v>
      </c>
      <c r="K29" s="25">
        <f>J29*I29</f>
        <v>42</v>
      </c>
    </row>
    <row r="30" spans="1:11" ht="33" hidden="1" customHeight="1">
      <c r="A30" s="16">
        <v>5</v>
      </c>
      <c r="B30" s="285" t="s">
        <v>109</v>
      </c>
      <c r="C30" s="285"/>
      <c r="D30" s="285"/>
      <c r="E30" s="285" t="s">
        <v>110</v>
      </c>
      <c r="F30" s="285"/>
      <c r="G30" s="285"/>
      <c r="H30" s="47"/>
      <c r="I30" s="30"/>
      <c r="J30" s="26"/>
      <c r="K30" s="26"/>
    </row>
    <row r="31" spans="1:11" ht="167.25" hidden="1" customHeight="1">
      <c r="A31" s="14">
        <v>5.0999999999999996</v>
      </c>
      <c r="B31" s="172" t="s">
        <v>111</v>
      </c>
      <c r="C31" s="172"/>
      <c r="D31" s="172"/>
      <c r="E31" s="174" t="s">
        <v>112</v>
      </c>
      <c r="F31" s="174"/>
      <c r="G31" s="174"/>
      <c r="H31" s="48" t="s">
        <v>72</v>
      </c>
      <c r="I31" s="28">
        <v>0</v>
      </c>
      <c r="J31" s="27"/>
      <c r="K31" s="25">
        <f>J31*I31</f>
        <v>0</v>
      </c>
    </row>
    <row r="32" spans="1:11" ht="135" hidden="1" customHeight="1">
      <c r="A32" s="14">
        <v>5.2</v>
      </c>
      <c r="B32" s="172" t="s">
        <v>113</v>
      </c>
      <c r="C32" s="172"/>
      <c r="D32" s="172"/>
      <c r="E32" s="287" t="s">
        <v>114</v>
      </c>
      <c r="F32" s="287"/>
      <c r="G32" s="287"/>
      <c r="H32" s="48" t="s">
        <v>63</v>
      </c>
      <c r="I32" s="28">
        <v>0</v>
      </c>
      <c r="J32" s="27"/>
      <c r="K32" s="25">
        <f>J32*I32</f>
        <v>0</v>
      </c>
    </row>
    <row r="33" spans="1:11" ht="33" hidden="1" customHeight="1">
      <c r="A33" s="41">
        <v>6</v>
      </c>
      <c r="B33" s="288" t="s">
        <v>115</v>
      </c>
      <c r="C33" s="289"/>
      <c r="D33" s="290"/>
      <c r="E33" s="288" t="s">
        <v>116</v>
      </c>
      <c r="F33" s="289"/>
      <c r="G33" s="290"/>
      <c r="H33" s="50"/>
      <c r="I33" s="30"/>
      <c r="J33" s="26"/>
      <c r="K33" s="26"/>
    </row>
    <row r="34" spans="1:11" ht="112.5" hidden="1" customHeight="1">
      <c r="A34" s="12">
        <v>6.1</v>
      </c>
      <c r="B34" s="182" t="s">
        <v>117</v>
      </c>
      <c r="C34" s="183"/>
      <c r="D34" s="184"/>
      <c r="E34" s="185" t="s">
        <v>118</v>
      </c>
      <c r="F34" s="186"/>
      <c r="G34" s="187"/>
      <c r="H34" s="46" t="s">
        <v>85</v>
      </c>
      <c r="I34" s="28">
        <v>0</v>
      </c>
      <c r="J34" s="27"/>
      <c r="K34" s="25">
        <f>J34*I34</f>
        <v>0</v>
      </c>
    </row>
    <row r="35" spans="1:11" ht="113.25" hidden="1" customHeight="1">
      <c r="A35" s="12">
        <v>6.2</v>
      </c>
      <c r="B35" s="182" t="s">
        <v>119</v>
      </c>
      <c r="C35" s="183"/>
      <c r="D35" s="184"/>
      <c r="E35" s="185" t="s">
        <v>120</v>
      </c>
      <c r="F35" s="186"/>
      <c r="G35" s="187"/>
      <c r="H35" s="48" t="s">
        <v>85</v>
      </c>
      <c r="I35" s="28">
        <v>0</v>
      </c>
      <c r="J35" s="27"/>
      <c r="K35" s="25">
        <f>J35*I35</f>
        <v>0</v>
      </c>
    </row>
    <row r="36" spans="1:11" ht="113.25" hidden="1" customHeight="1">
      <c r="A36" s="12">
        <v>6.3</v>
      </c>
      <c r="B36" s="172" t="s">
        <v>121</v>
      </c>
      <c r="C36" s="172"/>
      <c r="D36" s="172"/>
      <c r="E36" s="174" t="s">
        <v>122</v>
      </c>
      <c r="F36" s="174"/>
      <c r="G36" s="174"/>
      <c r="H36" s="48" t="s">
        <v>85</v>
      </c>
      <c r="I36" s="28">
        <v>0</v>
      </c>
      <c r="J36" s="27"/>
      <c r="K36" s="25">
        <f t="shared" ref="K36:K54" si="2">J36*I36</f>
        <v>0</v>
      </c>
    </row>
    <row r="37" spans="1:11" ht="113.25" hidden="1" customHeight="1">
      <c r="A37" s="12">
        <v>6.4</v>
      </c>
      <c r="B37" s="172" t="s">
        <v>123</v>
      </c>
      <c r="C37" s="172"/>
      <c r="D37" s="172"/>
      <c r="E37" s="174" t="s">
        <v>124</v>
      </c>
      <c r="F37" s="174"/>
      <c r="G37" s="174"/>
      <c r="H37" s="48" t="s">
        <v>85</v>
      </c>
      <c r="I37" s="28">
        <v>0</v>
      </c>
      <c r="J37" s="27"/>
      <c r="K37" s="25">
        <f t="shared" si="2"/>
        <v>0</v>
      </c>
    </row>
    <row r="38" spans="1:11" ht="113.25" hidden="1" customHeight="1">
      <c r="A38" s="12">
        <v>6.5</v>
      </c>
      <c r="B38" s="172" t="s">
        <v>125</v>
      </c>
      <c r="C38" s="172"/>
      <c r="D38" s="172"/>
      <c r="E38" s="174" t="s">
        <v>126</v>
      </c>
      <c r="F38" s="174"/>
      <c r="G38" s="174"/>
      <c r="H38" s="48" t="s">
        <v>72</v>
      </c>
      <c r="I38" s="28">
        <v>0</v>
      </c>
      <c r="J38" s="27"/>
      <c r="K38" s="25">
        <f t="shared" si="2"/>
        <v>0</v>
      </c>
    </row>
    <row r="39" spans="1:11" ht="87.75" hidden="1" customHeight="1">
      <c r="A39" s="12">
        <v>6.6</v>
      </c>
      <c r="B39" s="172" t="s">
        <v>127</v>
      </c>
      <c r="C39" s="172"/>
      <c r="D39" s="172"/>
      <c r="E39" s="174" t="s">
        <v>128</v>
      </c>
      <c r="F39" s="174"/>
      <c r="G39" s="174"/>
      <c r="H39" s="48" t="s">
        <v>85</v>
      </c>
      <c r="I39" s="28">
        <v>0</v>
      </c>
      <c r="J39" s="27"/>
      <c r="K39" s="25">
        <f t="shared" si="2"/>
        <v>0</v>
      </c>
    </row>
    <row r="40" spans="1:11" ht="113.25" hidden="1" customHeight="1">
      <c r="A40" s="12">
        <v>6.7</v>
      </c>
      <c r="B40" s="172" t="s">
        <v>129</v>
      </c>
      <c r="C40" s="172"/>
      <c r="D40" s="172"/>
      <c r="E40" s="174" t="s">
        <v>130</v>
      </c>
      <c r="F40" s="174"/>
      <c r="G40" s="174"/>
      <c r="H40" s="48" t="s">
        <v>72</v>
      </c>
      <c r="I40" s="28">
        <v>0</v>
      </c>
      <c r="J40" s="27"/>
      <c r="K40" s="25">
        <f t="shared" si="2"/>
        <v>0</v>
      </c>
    </row>
    <row r="41" spans="1:11" ht="137.1" hidden="1" customHeight="1">
      <c r="A41" s="12">
        <v>6.8</v>
      </c>
      <c r="B41" s="172" t="s">
        <v>131</v>
      </c>
      <c r="C41" s="172"/>
      <c r="D41" s="172"/>
      <c r="E41" s="174" t="s">
        <v>132</v>
      </c>
      <c r="F41" s="174"/>
      <c r="G41" s="174"/>
      <c r="H41" s="48" t="s">
        <v>85</v>
      </c>
      <c r="I41" s="28">
        <v>0</v>
      </c>
      <c r="J41" s="27"/>
      <c r="K41" s="25">
        <f t="shared" si="2"/>
        <v>0</v>
      </c>
    </row>
    <row r="42" spans="1:11" ht="72" hidden="1" customHeight="1">
      <c r="A42" s="12">
        <v>6.9</v>
      </c>
      <c r="B42" s="172" t="s">
        <v>133</v>
      </c>
      <c r="C42" s="172"/>
      <c r="D42" s="172"/>
      <c r="E42" s="174" t="s">
        <v>134</v>
      </c>
      <c r="F42" s="174"/>
      <c r="G42" s="174"/>
      <c r="H42" s="48" t="s">
        <v>85</v>
      </c>
      <c r="I42" s="28">
        <v>0</v>
      </c>
      <c r="J42" s="27"/>
      <c r="K42" s="25">
        <f t="shared" si="2"/>
        <v>0</v>
      </c>
    </row>
    <row r="43" spans="1:11" ht="75" hidden="1" customHeight="1">
      <c r="A43" s="40">
        <v>6.1</v>
      </c>
      <c r="B43" s="172" t="s">
        <v>135</v>
      </c>
      <c r="C43" s="172"/>
      <c r="D43" s="172"/>
      <c r="E43" s="174" t="s">
        <v>136</v>
      </c>
      <c r="F43" s="174"/>
      <c r="G43" s="174"/>
      <c r="H43" s="48" t="s">
        <v>85</v>
      </c>
      <c r="I43" s="28">
        <v>0</v>
      </c>
      <c r="J43" s="27"/>
      <c r="K43" s="25">
        <f t="shared" si="2"/>
        <v>0</v>
      </c>
    </row>
    <row r="44" spans="1:11" ht="57.75" hidden="1" customHeight="1">
      <c r="A44" s="40">
        <v>6.11</v>
      </c>
      <c r="B44" s="172" t="s">
        <v>137</v>
      </c>
      <c r="C44" s="172"/>
      <c r="D44" s="172"/>
      <c r="E44" s="174" t="s">
        <v>138</v>
      </c>
      <c r="F44" s="174"/>
      <c r="G44" s="174"/>
      <c r="H44" s="48" t="s">
        <v>85</v>
      </c>
      <c r="I44" s="28">
        <v>0</v>
      </c>
      <c r="J44" s="27"/>
      <c r="K44" s="25">
        <f t="shared" si="2"/>
        <v>0</v>
      </c>
    </row>
    <row r="45" spans="1:11" ht="111" hidden="1" customHeight="1">
      <c r="A45" s="40">
        <v>6.12</v>
      </c>
      <c r="B45" s="172" t="s">
        <v>139</v>
      </c>
      <c r="C45" s="172"/>
      <c r="D45" s="172"/>
      <c r="E45" s="174" t="s">
        <v>140</v>
      </c>
      <c r="F45" s="174"/>
      <c r="G45" s="174"/>
      <c r="H45" s="48" t="s">
        <v>85</v>
      </c>
      <c r="I45" s="28">
        <v>0</v>
      </c>
      <c r="J45" s="27"/>
      <c r="K45" s="25">
        <f t="shared" si="2"/>
        <v>0</v>
      </c>
    </row>
    <row r="46" spans="1:11" ht="106.35" hidden="1" customHeight="1">
      <c r="A46" s="40">
        <v>6.13</v>
      </c>
      <c r="B46" s="172" t="s">
        <v>141</v>
      </c>
      <c r="C46" s="172"/>
      <c r="D46" s="172"/>
      <c r="E46" s="174" t="s">
        <v>142</v>
      </c>
      <c r="F46" s="174"/>
      <c r="G46" s="174"/>
      <c r="H46" s="48" t="s">
        <v>85</v>
      </c>
      <c r="I46" s="28">
        <v>0</v>
      </c>
      <c r="J46" s="27"/>
      <c r="K46" s="25">
        <f t="shared" si="2"/>
        <v>0</v>
      </c>
    </row>
    <row r="47" spans="1:11" ht="97.35" hidden="1" customHeight="1">
      <c r="A47" s="40">
        <v>6.14</v>
      </c>
      <c r="B47" s="172" t="s">
        <v>143</v>
      </c>
      <c r="C47" s="172"/>
      <c r="D47" s="172"/>
      <c r="E47" s="173" t="s">
        <v>144</v>
      </c>
      <c r="F47" s="173"/>
      <c r="G47" s="173"/>
      <c r="H47" s="48" t="s">
        <v>85</v>
      </c>
      <c r="I47" s="28">
        <v>0</v>
      </c>
      <c r="J47" s="27"/>
      <c r="K47" s="25">
        <f t="shared" si="2"/>
        <v>0</v>
      </c>
    </row>
    <row r="48" spans="1:11" ht="113.45" hidden="1" customHeight="1">
      <c r="A48" s="40">
        <v>6.15</v>
      </c>
      <c r="B48" s="172" t="s">
        <v>145</v>
      </c>
      <c r="C48" s="172"/>
      <c r="D48" s="172"/>
      <c r="E48" s="174" t="s">
        <v>146</v>
      </c>
      <c r="F48" s="174"/>
      <c r="G48" s="174"/>
      <c r="H48" s="48" t="s">
        <v>85</v>
      </c>
      <c r="I48" s="28">
        <v>0</v>
      </c>
      <c r="J48" s="27"/>
      <c r="K48" s="25">
        <f t="shared" si="2"/>
        <v>0</v>
      </c>
    </row>
    <row r="49" spans="1:11" ht="97.5" hidden="1" customHeight="1">
      <c r="A49" s="40">
        <v>6.16</v>
      </c>
      <c r="B49" s="172" t="s">
        <v>147</v>
      </c>
      <c r="C49" s="172"/>
      <c r="D49" s="172"/>
      <c r="E49" s="173" t="s">
        <v>148</v>
      </c>
      <c r="F49" s="173"/>
      <c r="G49" s="173"/>
      <c r="H49" s="48" t="s">
        <v>85</v>
      </c>
      <c r="I49" s="28">
        <v>0</v>
      </c>
      <c r="J49" s="27"/>
      <c r="K49" s="25">
        <f t="shared" si="2"/>
        <v>0</v>
      </c>
    </row>
    <row r="50" spans="1:11" ht="110.1" hidden="1" customHeight="1">
      <c r="A50" s="40">
        <v>6.17</v>
      </c>
      <c r="B50" s="172" t="s">
        <v>149</v>
      </c>
      <c r="C50" s="172"/>
      <c r="D50" s="172"/>
      <c r="E50" s="174" t="s">
        <v>150</v>
      </c>
      <c r="F50" s="174"/>
      <c r="G50" s="174"/>
      <c r="H50" s="48" t="s">
        <v>85</v>
      </c>
      <c r="I50" s="28">
        <v>0</v>
      </c>
      <c r="J50" s="27"/>
      <c r="K50" s="25">
        <f t="shared" si="2"/>
        <v>0</v>
      </c>
    </row>
    <row r="51" spans="1:11" ht="138.6" hidden="1" customHeight="1">
      <c r="A51" s="40">
        <v>6.1800000000000104</v>
      </c>
      <c r="B51" s="172" t="s">
        <v>151</v>
      </c>
      <c r="C51" s="172"/>
      <c r="D51" s="172"/>
      <c r="E51" s="174" t="s">
        <v>152</v>
      </c>
      <c r="F51" s="174"/>
      <c r="G51" s="174"/>
      <c r="H51" s="48" t="s">
        <v>153</v>
      </c>
      <c r="I51" s="28">
        <v>0</v>
      </c>
      <c r="J51" s="27"/>
      <c r="K51" s="25">
        <f t="shared" si="2"/>
        <v>0</v>
      </c>
    </row>
    <row r="52" spans="1:11" ht="31.5" hidden="1" customHeight="1">
      <c r="A52" s="31">
        <v>7</v>
      </c>
      <c r="B52" s="291" t="s">
        <v>154</v>
      </c>
      <c r="C52" s="292"/>
      <c r="D52" s="293"/>
      <c r="E52" s="294" t="s">
        <v>155</v>
      </c>
      <c r="F52" s="294"/>
      <c r="G52" s="294"/>
      <c r="H52" s="51"/>
      <c r="I52" s="32"/>
      <c r="J52" s="32"/>
      <c r="K52" s="33"/>
    </row>
    <row r="53" spans="1:11" ht="113.25" hidden="1" customHeight="1">
      <c r="A53" s="14">
        <v>7.1</v>
      </c>
      <c r="B53" s="172" t="s">
        <v>156</v>
      </c>
      <c r="C53" s="172"/>
      <c r="D53" s="172"/>
      <c r="E53" s="174" t="s">
        <v>157</v>
      </c>
      <c r="F53" s="174"/>
      <c r="G53" s="174"/>
      <c r="H53" s="48"/>
      <c r="I53" s="28">
        <v>0</v>
      </c>
      <c r="J53" s="27"/>
      <c r="K53" s="25">
        <f t="shared" si="2"/>
        <v>0</v>
      </c>
    </row>
    <row r="54" spans="1:11" ht="113.25" hidden="1" customHeight="1">
      <c r="A54" s="14">
        <v>7.2</v>
      </c>
      <c r="B54" s="172" t="s">
        <v>158</v>
      </c>
      <c r="C54" s="172"/>
      <c r="D54" s="172"/>
      <c r="E54" s="173" t="s">
        <v>159</v>
      </c>
      <c r="F54" s="173"/>
      <c r="G54" s="173"/>
      <c r="H54" s="48"/>
      <c r="I54" s="28">
        <v>0</v>
      </c>
      <c r="J54" s="27"/>
      <c r="K54" s="25">
        <f t="shared" si="2"/>
        <v>0</v>
      </c>
    </row>
    <row r="55" spans="1:11" ht="31.5" hidden="1" customHeight="1" thickBot="1">
      <c r="A55" s="31">
        <v>8</v>
      </c>
      <c r="B55" s="291" t="s">
        <v>160</v>
      </c>
      <c r="C55" s="292"/>
      <c r="D55" s="293"/>
      <c r="E55" s="294" t="s">
        <v>161</v>
      </c>
      <c r="F55" s="294"/>
      <c r="G55" s="294"/>
      <c r="H55" s="51"/>
      <c r="I55" s="32"/>
      <c r="J55" s="32"/>
      <c r="K55" s="33"/>
    </row>
    <row r="56" spans="1:11" ht="127.5" hidden="1" customHeight="1" thickBot="1">
      <c r="A56" s="42">
        <v>8.1</v>
      </c>
      <c r="B56" s="295" t="s">
        <v>162</v>
      </c>
      <c r="C56" s="296"/>
      <c r="D56" s="297"/>
      <c r="E56" s="298" t="s">
        <v>163</v>
      </c>
      <c r="F56" s="299"/>
      <c r="G56" s="300"/>
      <c r="H56" s="52" t="s">
        <v>85</v>
      </c>
      <c r="I56" s="43">
        <v>0</v>
      </c>
      <c r="J56" s="44"/>
      <c r="K56" s="45">
        <f t="shared" ref="K56:K67" si="3">I56*J56</f>
        <v>0</v>
      </c>
    </row>
    <row r="57" spans="1:11" ht="124.5" hidden="1" customHeight="1" thickBot="1">
      <c r="A57" s="14">
        <v>8.1999999999999993</v>
      </c>
      <c r="B57" s="146" t="s">
        <v>164</v>
      </c>
      <c r="C57" s="146"/>
      <c r="D57" s="146"/>
      <c r="E57" s="147" t="s">
        <v>165</v>
      </c>
      <c r="F57" s="147"/>
      <c r="G57" s="147"/>
      <c r="H57" s="48" t="s">
        <v>85</v>
      </c>
      <c r="I57" s="43">
        <v>0</v>
      </c>
      <c r="J57" s="44"/>
      <c r="K57" s="45">
        <f t="shared" si="3"/>
        <v>0</v>
      </c>
    </row>
    <row r="58" spans="1:11" ht="120" hidden="1" customHeight="1">
      <c r="A58" s="42">
        <v>8.3000000000000007</v>
      </c>
      <c r="B58" s="170" t="s">
        <v>164</v>
      </c>
      <c r="C58" s="170"/>
      <c r="D58" s="170"/>
      <c r="E58" s="171" t="s">
        <v>166</v>
      </c>
      <c r="F58" s="171"/>
      <c r="G58" s="171"/>
      <c r="H58" s="49" t="s">
        <v>85</v>
      </c>
      <c r="I58" s="43">
        <v>0</v>
      </c>
      <c r="J58" s="44"/>
      <c r="K58" s="45">
        <f t="shared" si="3"/>
        <v>0</v>
      </c>
    </row>
    <row r="59" spans="1:11" ht="150" hidden="1" customHeight="1" thickBot="1">
      <c r="A59" s="14">
        <v>8.4</v>
      </c>
      <c r="B59" s="146" t="s">
        <v>167</v>
      </c>
      <c r="C59" s="146"/>
      <c r="D59" s="146"/>
      <c r="E59" s="147" t="s">
        <v>168</v>
      </c>
      <c r="F59" s="147"/>
      <c r="G59" s="147"/>
      <c r="H59" s="48" t="s">
        <v>85</v>
      </c>
      <c r="I59" s="28">
        <v>0</v>
      </c>
      <c r="J59" s="27"/>
      <c r="K59" s="45">
        <f t="shared" si="3"/>
        <v>0</v>
      </c>
    </row>
    <row r="60" spans="1:11" ht="148.5" hidden="1" customHeight="1">
      <c r="A60" s="42">
        <v>8.5</v>
      </c>
      <c r="B60" s="146" t="s">
        <v>169</v>
      </c>
      <c r="C60" s="146"/>
      <c r="D60" s="146"/>
      <c r="E60" s="147" t="s">
        <v>170</v>
      </c>
      <c r="F60" s="147"/>
      <c r="G60" s="147"/>
      <c r="H60" s="48" t="s">
        <v>85</v>
      </c>
      <c r="I60" s="28">
        <v>0</v>
      </c>
      <c r="J60" s="27"/>
      <c r="K60" s="25">
        <f t="shared" si="3"/>
        <v>0</v>
      </c>
    </row>
    <row r="61" spans="1:11" ht="172.5" hidden="1" customHeight="1" thickBot="1">
      <c r="A61" s="14">
        <v>8.6</v>
      </c>
      <c r="B61" s="146" t="s">
        <v>171</v>
      </c>
      <c r="C61" s="146"/>
      <c r="D61" s="146"/>
      <c r="E61" s="147" t="s">
        <v>172</v>
      </c>
      <c r="F61" s="147"/>
      <c r="G61" s="147"/>
      <c r="H61" s="48" t="s">
        <v>85</v>
      </c>
      <c r="I61" s="28">
        <v>0</v>
      </c>
      <c r="J61" s="27"/>
      <c r="K61" s="25">
        <f t="shared" si="3"/>
        <v>0</v>
      </c>
    </row>
    <row r="62" spans="1:11" ht="150" hidden="1" customHeight="1">
      <c r="A62" s="42">
        <v>8.6999999999999993</v>
      </c>
      <c r="B62" s="146" t="s">
        <v>173</v>
      </c>
      <c r="C62" s="146"/>
      <c r="D62" s="146"/>
      <c r="E62" s="147" t="s">
        <v>174</v>
      </c>
      <c r="F62" s="147"/>
      <c r="G62" s="147"/>
      <c r="H62" s="48" t="s">
        <v>85</v>
      </c>
      <c r="I62" s="28">
        <v>0</v>
      </c>
      <c r="J62" s="27"/>
      <c r="K62" s="25">
        <f t="shared" si="3"/>
        <v>0</v>
      </c>
    </row>
    <row r="63" spans="1:11" ht="195.75" hidden="1" customHeight="1" thickBot="1">
      <c r="A63" s="14">
        <v>8.8000000000000007</v>
      </c>
      <c r="B63" s="146" t="s">
        <v>175</v>
      </c>
      <c r="C63" s="146"/>
      <c r="D63" s="146"/>
      <c r="E63" s="147" t="s">
        <v>176</v>
      </c>
      <c r="F63" s="147"/>
      <c r="G63" s="147"/>
      <c r="H63" s="48" t="s">
        <v>85</v>
      </c>
      <c r="I63" s="28">
        <v>0</v>
      </c>
      <c r="J63" s="27"/>
      <c r="K63" s="25">
        <f t="shared" si="3"/>
        <v>0</v>
      </c>
    </row>
    <row r="64" spans="1:11" ht="150" hidden="1" customHeight="1">
      <c r="A64" s="42">
        <v>8.9</v>
      </c>
      <c r="B64" s="146" t="s">
        <v>177</v>
      </c>
      <c r="C64" s="146"/>
      <c r="D64" s="146"/>
      <c r="E64" s="147" t="s">
        <v>178</v>
      </c>
      <c r="F64" s="147"/>
      <c r="G64" s="147"/>
      <c r="H64" s="48" t="s">
        <v>72</v>
      </c>
      <c r="I64" s="28">
        <v>0</v>
      </c>
      <c r="J64" s="27"/>
      <c r="K64" s="25">
        <f t="shared" si="3"/>
        <v>0</v>
      </c>
    </row>
    <row r="65" spans="1:11" ht="129" hidden="1" customHeight="1">
      <c r="A65" s="40">
        <v>8.1</v>
      </c>
      <c r="B65" s="146" t="s">
        <v>179</v>
      </c>
      <c r="C65" s="146"/>
      <c r="D65" s="146"/>
      <c r="E65" s="147" t="s">
        <v>180</v>
      </c>
      <c r="F65" s="147"/>
      <c r="G65" s="147"/>
      <c r="H65" s="48" t="s">
        <v>72</v>
      </c>
      <c r="I65" s="28">
        <v>0</v>
      </c>
      <c r="J65" s="27"/>
      <c r="K65" s="25">
        <f t="shared" si="3"/>
        <v>0</v>
      </c>
    </row>
    <row r="66" spans="1:11" ht="121.5" hidden="1" customHeight="1">
      <c r="A66" s="40">
        <v>8.11</v>
      </c>
      <c r="B66" s="146" t="s">
        <v>181</v>
      </c>
      <c r="C66" s="146"/>
      <c r="D66" s="146"/>
      <c r="E66" s="147" t="s">
        <v>182</v>
      </c>
      <c r="F66" s="147"/>
      <c r="G66" s="147"/>
      <c r="H66" s="48" t="s">
        <v>72</v>
      </c>
      <c r="I66" s="28">
        <v>0</v>
      </c>
      <c r="J66" s="27"/>
      <c r="K66" s="25">
        <f t="shared" si="3"/>
        <v>0</v>
      </c>
    </row>
    <row r="67" spans="1:11" ht="121.5" hidden="1" customHeight="1">
      <c r="A67" s="40">
        <v>8.1199999999999992</v>
      </c>
      <c r="B67" s="146" t="s">
        <v>183</v>
      </c>
      <c r="C67" s="146"/>
      <c r="D67" s="146"/>
      <c r="E67" s="147" t="s">
        <v>184</v>
      </c>
      <c r="F67" s="147"/>
      <c r="G67" s="147"/>
      <c r="H67" s="48" t="s">
        <v>72</v>
      </c>
      <c r="I67" s="28">
        <v>0</v>
      </c>
      <c r="J67" s="27"/>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913.1</v>
      </c>
    </row>
  </sheetData>
  <mergeCells count="135">
    <mergeCell ref="I4:K4"/>
    <mergeCell ref="B6:D6"/>
    <mergeCell ref="E6:G6"/>
    <mergeCell ref="A1:K1"/>
    <mergeCell ref="A2:K2"/>
    <mergeCell ref="A3:B3"/>
    <mergeCell ref="C3:D3"/>
    <mergeCell ref="F3:G3"/>
    <mergeCell ref="I3:K3"/>
    <mergeCell ref="B7:D7"/>
    <mergeCell ref="E7:G7"/>
    <mergeCell ref="B8:D8"/>
    <mergeCell ref="E8:G8"/>
    <mergeCell ref="B9:D9"/>
    <mergeCell ref="E9:G9"/>
    <mergeCell ref="A4:B4"/>
    <mergeCell ref="C4:D4"/>
    <mergeCell ref="F4:G4"/>
    <mergeCell ref="B13:D13"/>
    <mergeCell ref="E13:G13"/>
    <mergeCell ref="B14:D14"/>
    <mergeCell ref="E14:G14"/>
    <mergeCell ref="B15:D15"/>
    <mergeCell ref="E15:G15"/>
    <mergeCell ref="B10:D10"/>
    <mergeCell ref="E10:G10"/>
    <mergeCell ref="B11:D11"/>
    <mergeCell ref="E11:G11"/>
    <mergeCell ref="B12:D12"/>
    <mergeCell ref="E12:G12"/>
    <mergeCell ref="B19:D19"/>
    <mergeCell ref="E19:G19"/>
    <mergeCell ref="B20:D20"/>
    <mergeCell ref="E20:G20"/>
    <mergeCell ref="B21:D21"/>
    <mergeCell ref="E21:G21"/>
    <mergeCell ref="B16:D16"/>
    <mergeCell ref="E16:G16"/>
    <mergeCell ref="B17:D17"/>
    <mergeCell ref="E17:G17"/>
    <mergeCell ref="B18:D18"/>
    <mergeCell ref="E18:G18"/>
    <mergeCell ref="B25:D25"/>
    <mergeCell ref="E25:G25"/>
    <mergeCell ref="B26:D26"/>
    <mergeCell ref="E26:G26"/>
    <mergeCell ref="B27:D27"/>
    <mergeCell ref="E27:G27"/>
    <mergeCell ref="B22:D22"/>
    <mergeCell ref="E22:G22"/>
    <mergeCell ref="B23:D23"/>
    <mergeCell ref="E23:G23"/>
    <mergeCell ref="B24:D24"/>
    <mergeCell ref="E24:G24"/>
    <mergeCell ref="B31:D31"/>
    <mergeCell ref="E31:G31"/>
    <mergeCell ref="B32:D32"/>
    <mergeCell ref="E32:G32"/>
    <mergeCell ref="B33:D33"/>
    <mergeCell ref="E33:G33"/>
    <mergeCell ref="B28:D28"/>
    <mergeCell ref="E28:G28"/>
    <mergeCell ref="B29:D29"/>
    <mergeCell ref="E29:G29"/>
    <mergeCell ref="B30:D30"/>
    <mergeCell ref="E30:G30"/>
    <mergeCell ref="B37:D37"/>
    <mergeCell ref="E37:G37"/>
    <mergeCell ref="B38:D38"/>
    <mergeCell ref="E38:G38"/>
    <mergeCell ref="B39:D39"/>
    <mergeCell ref="E39:G39"/>
    <mergeCell ref="B34:D34"/>
    <mergeCell ref="E34:G34"/>
    <mergeCell ref="B35:D35"/>
    <mergeCell ref="E35:G35"/>
    <mergeCell ref="B36:D36"/>
    <mergeCell ref="E36:G36"/>
    <mergeCell ref="B43:D43"/>
    <mergeCell ref="E43:G43"/>
    <mergeCell ref="B44:D44"/>
    <mergeCell ref="E44:G44"/>
    <mergeCell ref="B45:D45"/>
    <mergeCell ref="E45:G45"/>
    <mergeCell ref="B40:D40"/>
    <mergeCell ref="E40:G40"/>
    <mergeCell ref="B41:D41"/>
    <mergeCell ref="E41:G41"/>
    <mergeCell ref="B42:D42"/>
    <mergeCell ref="E42:G42"/>
    <mergeCell ref="B49:D49"/>
    <mergeCell ref="E49:G49"/>
    <mergeCell ref="B50:D50"/>
    <mergeCell ref="E50:G50"/>
    <mergeCell ref="B51:D51"/>
    <mergeCell ref="E51:G51"/>
    <mergeCell ref="B46:D46"/>
    <mergeCell ref="E46:G46"/>
    <mergeCell ref="B47:D47"/>
    <mergeCell ref="E47:G47"/>
    <mergeCell ref="B48:D48"/>
    <mergeCell ref="E48:G48"/>
    <mergeCell ref="B55:D55"/>
    <mergeCell ref="E55:G55"/>
    <mergeCell ref="B56:D56"/>
    <mergeCell ref="E56:G56"/>
    <mergeCell ref="B57:D57"/>
    <mergeCell ref="E57:G57"/>
    <mergeCell ref="B52:D52"/>
    <mergeCell ref="E52:G52"/>
    <mergeCell ref="B53:D53"/>
    <mergeCell ref="E53:G53"/>
    <mergeCell ref="B54:D54"/>
    <mergeCell ref="E54:G54"/>
    <mergeCell ref="B61:D61"/>
    <mergeCell ref="E61:G61"/>
    <mergeCell ref="B62:D62"/>
    <mergeCell ref="E62:G62"/>
    <mergeCell ref="B63:D63"/>
    <mergeCell ref="E63:G63"/>
    <mergeCell ref="B58:D58"/>
    <mergeCell ref="E58:G58"/>
    <mergeCell ref="B59:D59"/>
    <mergeCell ref="E59:G59"/>
    <mergeCell ref="B60:D60"/>
    <mergeCell ref="E60:G60"/>
    <mergeCell ref="B67:D67"/>
    <mergeCell ref="E67:G67"/>
    <mergeCell ref="A68:K68"/>
    <mergeCell ref="B64:D64"/>
    <mergeCell ref="E64:G64"/>
    <mergeCell ref="B65:D65"/>
    <mergeCell ref="E65:G65"/>
    <mergeCell ref="B66:D66"/>
    <mergeCell ref="E66:G66"/>
  </mergeCells>
  <printOptions horizontalCentered="1" verticalCentered="1"/>
  <pageMargins left="0" right="0" top="0" bottom="0" header="0" footer="0"/>
  <pageSetup scale="67"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51">
    <tabColor theme="9"/>
  </sheetPr>
  <dimension ref="A1:K69"/>
  <sheetViews>
    <sheetView view="pageBreakPreview" topLeftCell="A33"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403</v>
      </c>
      <c r="B3" s="280"/>
      <c r="C3" s="276" t="s">
        <v>28</v>
      </c>
      <c r="D3" s="278"/>
      <c r="E3" s="37" t="s">
        <v>44</v>
      </c>
      <c r="F3" s="276"/>
      <c r="G3" s="277"/>
      <c r="H3" s="35" t="s">
        <v>46</v>
      </c>
      <c r="I3" s="276" t="s">
        <v>410</v>
      </c>
      <c r="J3" s="277"/>
      <c r="K3" s="278"/>
    </row>
    <row r="4" spans="1:11" ht="39.75" customHeight="1">
      <c r="A4" s="279" t="s">
        <v>405</v>
      </c>
      <c r="B4" s="280"/>
      <c r="C4" s="276">
        <v>131</v>
      </c>
      <c r="D4" s="278"/>
      <c r="E4" s="38" t="s">
        <v>49</v>
      </c>
      <c r="F4" s="301"/>
      <c r="G4" s="302"/>
      <c r="H4" s="36" t="s">
        <v>406</v>
      </c>
      <c r="I4" s="276"/>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hidden="1" customHeight="1">
      <c r="A7" s="13">
        <v>1</v>
      </c>
      <c r="B7" s="201" t="s">
        <v>59</v>
      </c>
      <c r="C7" s="201"/>
      <c r="D7" s="201"/>
      <c r="E7" s="201" t="s">
        <v>60</v>
      </c>
      <c r="F7" s="201"/>
      <c r="G7" s="201"/>
      <c r="H7" s="9"/>
      <c r="I7" s="3"/>
      <c r="J7" s="3"/>
      <c r="K7" s="3"/>
    </row>
    <row r="8" spans="1:11" ht="116.25" hidden="1" customHeight="1">
      <c r="A8" s="12">
        <v>1.1000000000000001</v>
      </c>
      <c r="B8" s="182" t="s">
        <v>61</v>
      </c>
      <c r="C8" s="183"/>
      <c r="D8" s="184"/>
      <c r="E8" s="185" t="s">
        <v>62</v>
      </c>
      <c r="F8" s="186"/>
      <c r="G8" s="187"/>
      <c r="H8" s="46" t="s">
        <v>63</v>
      </c>
      <c r="I8" s="28">
        <v>0</v>
      </c>
      <c r="J8" s="27"/>
      <c r="K8" s="25">
        <f>J8*I8</f>
        <v>0</v>
      </c>
    </row>
    <row r="9" spans="1:11" ht="126.75" hidden="1" customHeight="1">
      <c r="A9" s="12">
        <v>1.2</v>
      </c>
      <c r="B9" s="172" t="s">
        <v>64</v>
      </c>
      <c r="C9" s="172"/>
      <c r="D9" s="172"/>
      <c r="E9" s="174" t="s">
        <v>65</v>
      </c>
      <c r="F9" s="174"/>
      <c r="G9" s="174"/>
      <c r="H9" s="46" t="s">
        <v>63</v>
      </c>
      <c r="I9" s="28">
        <v>0</v>
      </c>
      <c r="J9" s="27"/>
      <c r="K9" s="25">
        <f>J9*I9</f>
        <v>0</v>
      </c>
    </row>
    <row r="10" spans="1:11" ht="25.5" hidden="1" customHeight="1">
      <c r="A10" s="13">
        <v>2</v>
      </c>
      <c r="B10" s="285" t="s">
        <v>66</v>
      </c>
      <c r="C10" s="285"/>
      <c r="D10" s="285"/>
      <c r="E10" s="285" t="s">
        <v>67</v>
      </c>
      <c r="F10" s="285"/>
      <c r="G10" s="285"/>
      <c r="H10" s="47"/>
      <c r="I10" s="9"/>
      <c r="J10" s="26"/>
      <c r="K10" s="26"/>
    </row>
    <row r="11" spans="1:11" ht="101.25" hidden="1" customHeight="1">
      <c r="A11" s="12">
        <v>2.1</v>
      </c>
      <c r="B11" s="182" t="s">
        <v>68</v>
      </c>
      <c r="C11" s="183"/>
      <c r="D11" s="184"/>
      <c r="E11" s="185" t="s">
        <v>69</v>
      </c>
      <c r="F11" s="186"/>
      <c r="G11" s="187"/>
      <c r="H11" s="46" t="s">
        <v>63</v>
      </c>
      <c r="I11" s="28">
        <v>0</v>
      </c>
      <c r="J11" s="27"/>
      <c r="K11" s="25">
        <f t="shared" ref="K11:K16" si="0">J11*I11</f>
        <v>0</v>
      </c>
    </row>
    <row r="12" spans="1:11" ht="104.25" hidden="1" customHeight="1">
      <c r="A12" s="14">
        <v>2.2000000000000002</v>
      </c>
      <c r="B12" s="182" t="s">
        <v>70</v>
      </c>
      <c r="C12" s="183"/>
      <c r="D12" s="184"/>
      <c r="E12" s="185" t="s">
        <v>71</v>
      </c>
      <c r="F12" s="186"/>
      <c r="G12" s="187"/>
      <c r="H12" s="48" t="s">
        <v>72</v>
      </c>
      <c r="I12" s="28">
        <v>0</v>
      </c>
      <c r="J12" s="27"/>
      <c r="K12" s="25">
        <f t="shared" si="0"/>
        <v>0</v>
      </c>
    </row>
    <row r="13" spans="1:11" ht="93" hidden="1" customHeight="1">
      <c r="A13" s="14">
        <v>2.2999999999999998</v>
      </c>
      <c r="B13" s="182" t="s">
        <v>73</v>
      </c>
      <c r="C13" s="183"/>
      <c r="D13" s="184"/>
      <c r="E13" s="185" t="s">
        <v>74</v>
      </c>
      <c r="F13" s="186"/>
      <c r="G13" s="187"/>
      <c r="H13" s="48" t="s">
        <v>72</v>
      </c>
      <c r="I13" s="28">
        <v>0</v>
      </c>
      <c r="J13" s="27"/>
      <c r="K13" s="25">
        <f t="shared" si="0"/>
        <v>0</v>
      </c>
    </row>
    <row r="14" spans="1:11" ht="157.5" hidden="1" customHeight="1">
      <c r="A14" s="14">
        <v>2.4</v>
      </c>
      <c r="B14" s="182" t="s">
        <v>75</v>
      </c>
      <c r="C14" s="183"/>
      <c r="D14" s="184"/>
      <c r="E14" s="185" t="s">
        <v>76</v>
      </c>
      <c r="F14" s="186"/>
      <c r="G14" s="187"/>
      <c r="H14" s="46" t="s">
        <v>63</v>
      </c>
      <c r="I14" s="28">
        <v>0</v>
      </c>
      <c r="J14" s="27"/>
      <c r="K14" s="25">
        <f t="shared" si="0"/>
        <v>0</v>
      </c>
    </row>
    <row r="15" spans="1:11" ht="84" hidden="1" customHeight="1">
      <c r="A15" s="12">
        <v>2.5</v>
      </c>
      <c r="B15" s="182" t="s">
        <v>77</v>
      </c>
      <c r="C15" s="183"/>
      <c r="D15" s="184"/>
      <c r="E15" s="185" t="s">
        <v>78</v>
      </c>
      <c r="F15" s="186"/>
      <c r="G15" s="187"/>
      <c r="H15" s="46" t="s">
        <v>63</v>
      </c>
      <c r="I15" s="28">
        <v>0</v>
      </c>
      <c r="J15" s="27"/>
      <c r="K15" s="25">
        <f t="shared" si="0"/>
        <v>0</v>
      </c>
    </row>
    <row r="16" spans="1:11" ht="131.44999999999999" hidden="1" customHeight="1">
      <c r="A16" s="14">
        <v>2.6</v>
      </c>
      <c r="B16" s="182" t="s">
        <v>79</v>
      </c>
      <c r="C16" s="183"/>
      <c r="D16" s="184"/>
      <c r="E16" s="185" t="s">
        <v>80</v>
      </c>
      <c r="F16" s="186"/>
      <c r="G16" s="187"/>
      <c r="H16" s="46" t="s">
        <v>63</v>
      </c>
      <c r="I16" s="28">
        <v>0</v>
      </c>
      <c r="J16" s="27"/>
      <c r="K16" s="25">
        <f t="shared" si="0"/>
        <v>0</v>
      </c>
    </row>
    <row r="17" spans="1:11" ht="30" hidden="1" customHeight="1">
      <c r="A17" s="15">
        <v>3</v>
      </c>
      <c r="B17" s="286" t="s">
        <v>81</v>
      </c>
      <c r="C17" s="286"/>
      <c r="D17" s="286"/>
      <c r="E17" s="285" t="s">
        <v>82</v>
      </c>
      <c r="F17" s="285"/>
      <c r="G17" s="285"/>
      <c r="H17" s="47"/>
      <c r="I17" s="29"/>
      <c r="J17" s="26"/>
      <c r="K17" s="26"/>
    </row>
    <row r="18" spans="1:11" ht="90" hidden="1" customHeight="1">
      <c r="A18" s="12">
        <v>3.1</v>
      </c>
      <c r="B18" s="182" t="s">
        <v>83</v>
      </c>
      <c r="C18" s="183"/>
      <c r="D18" s="184"/>
      <c r="E18" s="185" t="s">
        <v>84</v>
      </c>
      <c r="F18" s="186"/>
      <c r="G18" s="187"/>
      <c r="H18" s="46" t="s">
        <v>85</v>
      </c>
      <c r="I18" s="28">
        <v>0</v>
      </c>
      <c r="J18" s="27"/>
      <c r="K18" s="25">
        <f t="shared" ref="K18:K23" si="1">J18*I18</f>
        <v>0</v>
      </c>
    </row>
    <row r="19" spans="1:11" ht="108.6" hidden="1" customHeight="1">
      <c r="A19" s="12">
        <v>3.2</v>
      </c>
      <c r="B19" s="182" t="s">
        <v>86</v>
      </c>
      <c r="C19" s="183"/>
      <c r="D19" s="184"/>
      <c r="E19" s="185" t="s">
        <v>87</v>
      </c>
      <c r="F19" s="186"/>
      <c r="G19" s="187"/>
      <c r="H19" s="46" t="s">
        <v>63</v>
      </c>
      <c r="I19" s="28">
        <v>0</v>
      </c>
      <c r="J19" s="27"/>
      <c r="K19" s="25">
        <f t="shared" si="1"/>
        <v>0</v>
      </c>
    </row>
    <row r="20" spans="1:11" ht="116.1" hidden="1" customHeight="1">
      <c r="A20" s="12">
        <v>3.3</v>
      </c>
      <c r="B20" s="182" t="s">
        <v>88</v>
      </c>
      <c r="C20" s="183"/>
      <c r="D20" s="184"/>
      <c r="E20" s="185" t="s">
        <v>89</v>
      </c>
      <c r="F20" s="186"/>
      <c r="G20" s="187"/>
      <c r="H20" s="46" t="s">
        <v>63</v>
      </c>
      <c r="I20" s="28">
        <v>0</v>
      </c>
      <c r="J20" s="27"/>
      <c r="K20" s="25">
        <f t="shared" si="1"/>
        <v>0</v>
      </c>
    </row>
    <row r="21" spans="1:11" ht="91.5" hidden="1" customHeight="1">
      <c r="A21" s="34">
        <v>3.4</v>
      </c>
      <c r="B21" s="182" t="s">
        <v>90</v>
      </c>
      <c r="C21" s="183"/>
      <c r="D21" s="184"/>
      <c r="E21" s="185" t="s">
        <v>91</v>
      </c>
      <c r="F21" s="186"/>
      <c r="G21" s="187"/>
      <c r="H21" s="48" t="s">
        <v>85</v>
      </c>
      <c r="I21" s="28">
        <v>0</v>
      </c>
      <c r="J21" s="27"/>
      <c r="K21" s="25">
        <f t="shared" si="1"/>
        <v>0</v>
      </c>
    </row>
    <row r="22" spans="1:11" ht="119.1" hidden="1" customHeight="1">
      <c r="A22" s="34">
        <v>3.5</v>
      </c>
      <c r="B22" s="182" t="s">
        <v>92</v>
      </c>
      <c r="C22" s="183"/>
      <c r="D22" s="184"/>
      <c r="E22" s="185" t="s">
        <v>93</v>
      </c>
      <c r="F22" s="186"/>
      <c r="G22" s="187"/>
      <c r="H22" s="46" t="s">
        <v>63</v>
      </c>
      <c r="I22" s="28">
        <v>0</v>
      </c>
      <c r="J22" s="27"/>
      <c r="K22" s="25">
        <f t="shared" si="1"/>
        <v>0</v>
      </c>
    </row>
    <row r="23" spans="1:11" ht="91.5" hidden="1" customHeight="1">
      <c r="A23" s="34">
        <v>3.6</v>
      </c>
      <c r="B23" s="182" t="s">
        <v>94</v>
      </c>
      <c r="C23" s="183"/>
      <c r="D23" s="184"/>
      <c r="E23" s="185" t="s">
        <v>95</v>
      </c>
      <c r="F23" s="186"/>
      <c r="G23" s="187"/>
      <c r="H23" s="48" t="s">
        <v>85</v>
      </c>
      <c r="I23" s="28">
        <v>0</v>
      </c>
      <c r="J23" s="27"/>
      <c r="K23" s="25">
        <f t="shared" si="1"/>
        <v>0</v>
      </c>
    </row>
    <row r="24" spans="1:11" ht="28.5" customHeight="1">
      <c r="A24" s="16">
        <v>4</v>
      </c>
      <c r="B24" s="285" t="s">
        <v>96</v>
      </c>
      <c r="C24" s="285"/>
      <c r="D24" s="285"/>
      <c r="E24" s="285" t="s">
        <v>97</v>
      </c>
      <c r="F24" s="285"/>
      <c r="G24" s="285"/>
      <c r="H24" s="47"/>
      <c r="I24" s="29"/>
      <c r="J24" s="26"/>
      <c r="K24" s="26"/>
    </row>
    <row r="25" spans="1:11" ht="148.5" hidden="1" customHeight="1">
      <c r="A25" s="12">
        <v>4.0999999999999996</v>
      </c>
      <c r="B25" s="182" t="s">
        <v>98</v>
      </c>
      <c r="C25" s="183"/>
      <c r="D25" s="184"/>
      <c r="E25" s="185" t="s">
        <v>99</v>
      </c>
      <c r="F25" s="186"/>
      <c r="G25" s="187"/>
      <c r="H25" s="46" t="s">
        <v>63</v>
      </c>
      <c r="I25" s="28">
        <v>0</v>
      </c>
      <c r="J25" s="27"/>
      <c r="K25" s="25">
        <f>J25*I25</f>
        <v>0</v>
      </c>
    </row>
    <row r="26" spans="1:11" ht="112.5" customHeight="1">
      <c r="A26" s="14">
        <v>4.2</v>
      </c>
      <c r="B26" s="182" t="s">
        <v>100</v>
      </c>
      <c r="C26" s="183"/>
      <c r="D26" s="184"/>
      <c r="E26" s="185" t="s">
        <v>101</v>
      </c>
      <c r="F26" s="186"/>
      <c r="G26" s="187"/>
      <c r="H26" s="46" t="s">
        <v>63</v>
      </c>
      <c r="I26" s="28">
        <v>3.55</v>
      </c>
      <c r="J26" s="27">
        <v>90</v>
      </c>
      <c r="K26" s="25">
        <f>J26*I26</f>
        <v>319.5</v>
      </c>
    </row>
    <row r="27" spans="1:11" ht="89.1" customHeight="1">
      <c r="A27" s="12">
        <v>4.3</v>
      </c>
      <c r="B27" s="182" t="s">
        <v>102</v>
      </c>
      <c r="C27" s="183"/>
      <c r="D27" s="184"/>
      <c r="E27" s="185" t="s">
        <v>103</v>
      </c>
      <c r="F27" s="186"/>
      <c r="G27" s="187"/>
      <c r="H27" s="46" t="s">
        <v>63</v>
      </c>
      <c r="I27" s="28">
        <v>2.4700000000000002</v>
      </c>
      <c r="J27" s="27">
        <v>90</v>
      </c>
      <c r="K27" s="25">
        <f>J27*I27</f>
        <v>222.3</v>
      </c>
    </row>
    <row r="28" spans="1:11" ht="97.5" hidden="1" customHeight="1">
      <c r="A28" s="14">
        <v>4.4000000000000004</v>
      </c>
      <c r="B28" s="182" t="s">
        <v>104</v>
      </c>
      <c r="C28" s="183"/>
      <c r="D28" s="184"/>
      <c r="E28" s="185" t="s">
        <v>105</v>
      </c>
      <c r="F28" s="186"/>
      <c r="G28" s="187"/>
      <c r="H28" s="49" t="s">
        <v>106</v>
      </c>
      <c r="I28" s="28">
        <v>0</v>
      </c>
      <c r="J28" s="27"/>
      <c r="K28" s="25">
        <f>J28*I28</f>
        <v>0</v>
      </c>
    </row>
    <row r="29" spans="1:11" ht="137.25" customHeight="1">
      <c r="A29" s="14">
        <v>4.5</v>
      </c>
      <c r="B29" s="182" t="s">
        <v>107</v>
      </c>
      <c r="C29" s="183"/>
      <c r="D29" s="184"/>
      <c r="E29" s="185" t="s">
        <v>108</v>
      </c>
      <c r="F29" s="186"/>
      <c r="G29" s="187"/>
      <c r="H29" s="48" t="s">
        <v>106</v>
      </c>
      <c r="I29" s="28">
        <v>1.2</v>
      </c>
      <c r="J29" s="27">
        <v>35</v>
      </c>
      <c r="K29" s="25">
        <f>J29*I29</f>
        <v>42</v>
      </c>
    </row>
    <row r="30" spans="1:11" ht="33" hidden="1" customHeight="1">
      <c r="A30" s="16">
        <v>5</v>
      </c>
      <c r="B30" s="285" t="s">
        <v>109</v>
      </c>
      <c r="C30" s="285"/>
      <c r="D30" s="285"/>
      <c r="E30" s="285" t="s">
        <v>110</v>
      </c>
      <c r="F30" s="285"/>
      <c r="G30" s="285"/>
      <c r="H30" s="47"/>
      <c r="I30" s="30"/>
      <c r="J30" s="26"/>
      <c r="K30" s="26"/>
    </row>
    <row r="31" spans="1:11" ht="167.25" hidden="1" customHeight="1">
      <c r="A31" s="14">
        <v>5.0999999999999996</v>
      </c>
      <c r="B31" s="172" t="s">
        <v>111</v>
      </c>
      <c r="C31" s="172"/>
      <c r="D31" s="172"/>
      <c r="E31" s="174" t="s">
        <v>112</v>
      </c>
      <c r="F31" s="174"/>
      <c r="G31" s="174"/>
      <c r="H31" s="48" t="s">
        <v>72</v>
      </c>
      <c r="I31" s="28">
        <v>0</v>
      </c>
      <c r="J31" s="27"/>
      <c r="K31" s="25">
        <f>J31*I31</f>
        <v>0</v>
      </c>
    </row>
    <row r="32" spans="1:11" ht="135" hidden="1" customHeight="1">
      <c r="A32" s="14">
        <v>5.2</v>
      </c>
      <c r="B32" s="172" t="s">
        <v>113</v>
      </c>
      <c r="C32" s="172"/>
      <c r="D32" s="172"/>
      <c r="E32" s="287" t="s">
        <v>114</v>
      </c>
      <c r="F32" s="287"/>
      <c r="G32" s="287"/>
      <c r="H32" s="48" t="s">
        <v>63</v>
      </c>
      <c r="I32" s="28">
        <v>0</v>
      </c>
      <c r="J32" s="27"/>
      <c r="K32" s="25">
        <f>J32*I32</f>
        <v>0</v>
      </c>
    </row>
    <row r="33" spans="1:11" ht="33" customHeight="1">
      <c r="A33" s="41">
        <v>6</v>
      </c>
      <c r="B33" s="288" t="s">
        <v>115</v>
      </c>
      <c r="C33" s="289"/>
      <c r="D33" s="290"/>
      <c r="E33" s="288" t="s">
        <v>116</v>
      </c>
      <c r="F33" s="289"/>
      <c r="G33" s="290"/>
      <c r="H33" s="50"/>
      <c r="I33" s="30"/>
      <c r="J33" s="26"/>
      <c r="K33" s="26"/>
    </row>
    <row r="34" spans="1:11" ht="112.5" hidden="1" customHeight="1">
      <c r="A34" s="12">
        <v>6.1</v>
      </c>
      <c r="B34" s="182" t="s">
        <v>117</v>
      </c>
      <c r="C34" s="183"/>
      <c r="D34" s="184"/>
      <c r="E34" s="185" t="s">
        <v>118</v>
      </c>
      <c r="F34" s="186"/>
      <c r="G34" s="187"/>
      <c r="H34" s="46" t="s">
        <v>85</v>
      </c>
      <c r="I34" s="28">
        <v>0</v>
      </c>
      <c r="J34" s="27"/>
      <c r="K34" s="25">
        <f>J34*I34</f>
        <v>0</v>
      </c>
    </row>
    <row r="35" spans="1:11" ht="113.25" hidden="1" customHeight="1">
      <c r="A35" s="12">
        <v>6.2</v>
      </c>
      <c r="B35" s="182" t="s">
        <v>119</v>
      </c>
      <c r="C35" s="183"/>
      <c r="D35" s="184"/>
      <c r="E35" s="185" t="s">
        <v>120</v>
      </c>
      <c r="F35" s="186"/>
      <c r="G35" s="187"/>
      <c r="H35" s="48" t="s">
        <v>85</v>
      </c>
      <c r="I35" s="28">
        <v>0</v>
      </c>
      <c r="J35" s="27"/>
      <c r="K35" s="25">
        <f>J35*I35</f>
        <v>0</v>
      </c>
    </row>
    <row r="36" spans="1:11" ht="113.25" hidden="1" customHeight="1">
      <c r="A36" s="12">
        <v>6.3</v>
      </c>
      <c r="B36" s="172" t="s">
        <v>121</v>
      </c>
      <c r="C36" s="172"/>
      <c r="D36" s="172"/>
      <c r="E36" s="174" t="s">
        <v>122</v>
      </c>
      <c r="F36" s="174"/>
      <c r="G36" s="174"/>
      <c r="H36" s="48" t="s">
        <v>85</v>
      </c>
      <c r="I36" s="28">
        <v>0</v>
      </c>
      <c r="J36" s="27"/>
      <c r="K36" s="25">
        <f t="shared" ref="K36:K54" si="2">J36*I36</f>
        <v>0</v>
      </c>
    </row>
    <row r="37" spans="1:11" ht="113.25" hidden="1" customHeight="1">
      <c r="A37" s="12">
        <v>6.4</v>
      </c>
      <c r="B37" s="172" t="s">
        <v>123</v>
      </c>
      <c r="C37" s="172"/>
      <c r="D37" s="172"/>
      <c r="E37" s="174" t="s">
        <v>124</v>
      </c>
      <c r="F37" s="174"/>
      <c r="G37" s="174"/>
      <c r="H37" s="48" t="s">
        <v>85</v>
      </c>
      <c r="I37" s="28">
        <v>0</v>
      </c>
      <c r="J37" s="27"/>
      <c r="K37" s="25">
        <f t="shared" si="2"/>
        <v>0</v>
      </c>
    </row>
    <row r="38" spans="1:11" ht="113.25" customHeight="1">
      <c r="A38" s="12">
        <v>6.5</v>
      </c>
      <c r="B38" s="172" t="s">
        <v>125</v>
      </c>
      <c r="C38" s="172"/>
      <c r="D38" s="172"/>
      <c r="E38" s="174" t="s">
        <v>126</v>
      </c>
      <c r="F38" s="174"/>
      <c r="G38" s="174"/>
      <c r="H38" s="48" t="s">
        <v>72</v>
      </c>
      <c r="I38" s="28">
        <v>5</v>
      </c>
      <c r="J38" s="27">
        <v>15</v>
      </c>
      <c r="K38" s="25">
        <f t="shared" si="2"/>
        <v>75</v>
      </c>
    </row>
    <row r="39" spans="1:11" ht="87.75" hidden="1" customHeight="1">
      <c r="A39" s="12">
        <v>6.6</v>
      </c>
      <c r="B39" s="172" t="s">
        <v>127</v>
      </c>
      <c r="C39" s="172"/>
      <c r="D39" s="172"/>
      <c r="E39" s="174" t="s">
        <v>128</v>
      </c>
      <c r="F39" s="174"/>
      <c r="G39" s="174"/>
      <c r="H39" s="48" t="s">
        <v>85</v>
      </c>
      <c r="I39" s="28">
        <v>0</v>
      </c>
      <c r="J39" s="27"/>
      <c r="K39" s="25">
        <f t="shared" si="2"/>
        <v>0</v>
      </c>
    </row>
    <row r="40" spans="1:11" ht="113.25" hidden="1" customHeight="1">
      <c r="A40" s="12">
        <v>6.7</v>
      </c>
      <c r="B40" s="172" t="s">
        <v>129</v>
      </c>
      <c r="C40" s="172"/>
      <c r="D40" s="172"/>
      <c r="E40" s="174" t="s">
        <v>130</v>
      </c>
      <c r="F40" s="174"/>
      <c r="G40" s="174"/>
      <c r="H40" s="48" t="s">
        <v>72</v>
      </c>
      <c r="I40" s="28">
        <v>0</v>
      </c>
      <c r="J40" s="27"/>
      <c r="K40" s="25">
        <f t="shared" si="2"/>
        <v>0</v>
      </c>
    </row>
    <row r="41" spans="1:11" ht="137.1" hidden="1" customHeight="1">
      <c r="A41" s="12">
        <v>6.8</v>
      </c>
      <c r="B41" s="172" t="s">
        <v>131</v>
      </c>
      <c r="C41" s="172"/>
      <c r="D41" s="172"/>
      <c r="E41" s="174" t="s">
        <v>132</v>
      </c>
      <c r="F41" s="174"/>
      <c r="G41" s="174"/>
      <c r="H41" s="48" t="s">
        <v>85</v>
      </c>
      <c r="I41" s="28">
        <v>0</v>
      </c>
      <c r="J41" s="27"/>
      <c r="K41" s="25">
        <f t="shared" si="2"/>
        <v>0</v>
      </c>
    </row>
    <row r="42" spans="1:11" ht="72" hidden="1" customHeight="1">
      <c r="A42" s="12">
        <v>6.9</v>
      </c>
      <c r="B42" s="172" t="s">
        <v>133</v>
      </c>
      <c r="C42" s="172"/>
      <c r="D42" s="172"/>
      <c r="E42" s="174" t="s">
        <v>134</v>
      </c>
      <c r="F42" s="174"/>
      <c r="G42" s="174"/>
      <c r="H42" s="48" t="s">
        <v>85</v>
      </c>
      <c r="I42" s="28">
        <v>0</v>
      </c>
      <c r="J42" s="27"/>
      <c r="K42" s="25">
        <f t="shared" si="2"/>
        <v>0</v>
      </c>
    </row>
    <row r="43" spans="1:11" ht="75" customHeight="1">
      <c r="A43" s="40">
        <v>6.1</v>
      </c>
      <c r="B43" s="172" t="s">
        <v>135</v>
      </c>
      <c r="C43" s="172"/>
      <c r="D43" s="172"/>
      <c r="E43" s="174" t="s">
        <v>136</v>
      </c>
      <c r="F43" s="174"/>
      <c r="G43" s="174"/>
      <c r="H43" s="48" t="s">
        <v>85</v>
      </c>
      <c r="I43" s="28">
        <v>2</v>
      </c>
      <c r="J43" s="27">
        <v>20</v>
      </c>
      <c r="K43" s="25">
        <f t="shared" si="2"/>
        <v>40</v>
      </c>
    </row>
    <row r="44" spans="1:11" ht="57.75" hidden="1" customHeight="1">
      <c r="A44" s="40">
        <v>6.11</v>
      </c>
      <c r="B44" s="172" t="s">
        <v>137</v>
      </c>
      <c r="C44" s="172"/>
      <c r="D44" s="172"/>
      <c r="E44" s="174" t="s">
        <v>138</v>
      </c>
      <c r="F44" s="174"/>
      <c r="G44" s="174"/>
      <c r="H44" s="48" t="s">
        <v>85</v>
      </c>
      <c r="I44" s="28">
        <v>0</v>
      </c>
      <c r="J44" s="27"/>
      <c r="K44" s="25">
        <f t="shared" si="2"/>
        <v>0</v>
      </c>
    </row>
    <row r="45" spans="1:11" ht="111" hidden="1" customHeight="1">
      <c r="A45" s="40">
        <v>6.12</v>
      </c>
      <c r="B45" s="172" t="s">
        <v>139</v>
      </c>
      <c r="C45" s="172"/>
      <c r="D45" s="172"/>
      <c r="E45" s="174" t="s">
        <v>140</v>
      </c>
      <c r="F45" s="174"/>
      <c r="G45" s="174"/>
      <c r="H45" s="48" t="s">
        <v>85</v>
      </c>
      <c r="I45" s="28">
        <v>0</v>
      </c>
      <c r="J45" s="27"/>
      <c r="K45" s="25">
        <f t="shared" si="2"/>
        <v>0</v>
      </c>
    </row>
    <row r="46" spans="1:11" ht="106.35" hidden="1" customHeight="1">
      <c r="A46" s="40">
        <v>6.13</v>
      </c>
      <c r="B46" s="172" t="s">
        <v>141</v>
      </c>
      <c r="C46" s="172"/>
      <c r="D46" s="172"/>
      <c r="E46" s="174" t="s">
        <v>142</v>
      </c>
      <c r="F46" s="174"/>
      <c r="G46" s="174"/>
      <c r="H46" s="48" t="s">
        <v>85</v>
      </c>
      <c r="I46" s="28">
        <v>0</v>
      </c>
      <c r="J46" s="27"/>
      <c r="K46" s="25">
        <f t="shared" si="2"/>
        <v>0</v>
      </c>
    </row>
    <row r="47" spans="1:11" ht="97.35" hidden="1" customHeight="1">
      <c r="A47" s="40">
        <v>6.14</v>
      </c>
      <c r="B47" s="172" t="s">
        <v>143</v>
      </c>
      <c r="C47" s="172"/>
      <c r="D47" s="172"/>
      <c r="E47" s="173" t="s">
        <v>144</v>
      </c>
      <c r="F47" s="173"/>
      <c r="G47" s="173"/>
      <c r="H47" s="48" t="s">
        <v>85</v>
      </c>
      <c r="I47" s="28">
        <v>0</v>
      </c>
      <c r="J47" s="27"/>
      <c r="K47" s="25">
        <f t="shared" si="2"/>
        <v>0</v>
      </c>
    </row>
    <row r="48" spans="1:11" ht="113.45" hidden="1" customHeight="1">
      <c r="A48" s="40">
        <v>6.15</v>
      </c>
      <c r="B48" s="172" t="s">
        <v>145</v>
      </c>
      <c r="C48" s="172"/>
      <c r="D48" s="172"/>
      <c r="E48" s="174" t="s">
        <v>146</v>
      </c>
      <c r="F48" s="174"/>
      <c r="G48" s="174"/>
      <c r="H48" s="48" t="s">
        <v>85</v>
      </c>
      <c r="I48" s="28">
        <v>0</v>
      </c>
      <c r="J48" s="27"/>
      <c r="K48" s="25">
        <f t="shared" si="2"/>
        <v>0</v>
      </c>
    </row>
    <row r="49" spans="1:11" ht="97.5" hidden="1" customHeight="1">
      <c r="A49" s="40">
        <v>6.16</v>
      </c>
      <c r="B49" s="172" t="s">
        <v>147</v>
      </c>
      <c r="C49" s="172"/>
      <c r="D49" s="172"/>
      <c r="E49" s="173" t="s">
        <v>148</v>
      </c>
      <c r="F49" s="173"/>
      <c r="G49" s="173"/>
      <c r="H49" s="48" t="s">
        <v>85</v>
      </c>
      <c r="I49" s="28">
        <v>0</v>
      </c>
      <c r="J49" s="27"/>
      <c r="K49" s="25">
        <f t="shared" si="2"/>
        <v>0</v>
      </c>
    </row>
    <row r="50" spans="1:11" ht="110.1" hidden="1" customHeight="1">
      <c r="A50" s="40">
        <v>6.17</v>
      </c>
      <c r="B50" s="172" t="s">
        <v>149</v>
      </c>
      <c r="C50" s="172"/>
      <c r="D50" s="172"/>
      <c r="E50" s="174" t="s">
        <v>150</v>
      </c>
      <c r="F50" s="174"/>
      <c r="G50" s="174"/>
      <c r="H50" s="48" t="s">
        <v>85</v>
      </c>
      <c r="I50" s="28">
        <v>0</v>
      </c>
      <c r="J50" s="27"/>
      <c r="K50" s="25">
        <f t="shared" si="2"/>
        <v>0</v>
      </c>
    </row>
    <row r="51" spans="1:11" ht="138.6" hidden="1" customHeight="1">
      <c r="A51" s="40">
        <v>6.1800000000000104</v>
      </c>
      <c r="B51" s="172" t="s">
        <v>151</v>
      </c>
      <c r="C51" s="172"/>
      <c r="D51" s="172"/>
      <c r="E51" s="174" t="s">
        <v>152</v>
      </c>
      <c r="F51" s="174"/>
      <c r="G51" s="174"/>
      <c r="H51" s="48" t="s">
        <v>153</v>
      </c>
      <c r="I51" s="28">
        <v>0</v>
      </c>
      <c r="J51" s="27"/>
      <c r="K51" s="25">
        <f t="shared" si="2"/>
        <v>0</v>
      </c>
    </row>
    <row r="52" spans="1:11" ht="31.5" hidden="1" customHeight="1">
      <c r="A52" s="31">
        <v>7</v>
      </c>
      <c r="B52" s="291" t="s">
        <v>154</v>
      </c>
      <c r="C52" s="292"/>
      <c r="D52" s="293"/>
      <c r="E52" s="294" t="s">
        <v>155</v>
      </c>
      <c r="F52" s="294"/>
      <c r="G52" s="294"/>
      <c r="H52" s="51"/>
      <c r="I52" s="32"/>
      <c r="J52" s="32"/>
      <c r="K52" s="33"/>
    </row>
    <row r="53" spans="1:11" ht="113.25" hidden="1" customHeight="1">
      <c r="A53" s="14">
        <v>7.1</v>
      </c>
      <c r="B53" s="172" t="s">
        <v>156</v>
      </c>
      <c r="C53" s="172"/>
      <c r="D53" s="172"/>
      <c r="E53" s="174" t="s">
        <v>157</v>
      </c>
      <c r="F53" s="174"/>
      <c r="G53" s="174"/>
      <c r="H53" s="48"/>
      <c r="I53" s="28">
        <v>0</v>
      </c>
      <c r="J53" s="27"/>
      <c r="K53" s="25">
        <f t="shared" si="2"/>
        <v>0</v>
      </c>
    </row>
    <row r="54" spans="1:11" ht="113.25" hidden="1" customHeight="1">
      <c r="A54" s="14">
        <v>7.2</v>
      </c>
      <c r="B54" s="172" t="s">
        <v>158</v>
      </c>
      <c r="C54" s="172"/>
      <c r="D54" s="172"/>
      <c r="E54" s="173" t="s">
        <v>159</v>
      </c>
      <c r="F54" s="173"/>
      <c r="G54" s="173"/>
      <c r="H54" s="48"/>
      <c r="I54" s="28">
        <v>0</v>
      </c>
      <c r="J54" s="27"/>
      <c r="K54" s="25">
        <f t="shared" si="2"/>
        <v>0</v>
      </c>
    </row>
    <row r="55" spans="1:11" ht="31.5" hidden="1" customHeight="1" thickBot="1">
      <c r="A55" s="31">
        <v>8</v>
      </c>
      <c r="B55" s="291" t="s">
        <v>160</v>
      </c>
      <c r="C55" s="292"/>
      <c r="D55" s="293"/>
      <c r="E55" s="294" t="s">
        <v>161</v>
      </c>
      <c r="F55" s="294"/>
      <c r="G55" s="294"/>
      <c r="H55" s="51"/>
      <c r="I55" s="32"/>
      <c r="J55" s="32"/>
      <c r="K55" s="33"/>
    </row>
    <row r="56" spans="1:11" ht="127.5" hidden="1" customHeight="1" thickBot="1">
      <c r="A56" s="42">
        <v>8.1</v>
      </c>
      <c r="B56" s="295" t="s">
        <v>162</v>
      </c>
      <c r="C56" s="296"/>
      <c r="D56" s="297"/>
      <c r="E56" s="298" t="s">
        <v>163</v>
      </c>
      <c r="F56" s="299"/>
      <c r="G56" s="300"/>
      <c r="H56" s="52" t="s">
        <v>85</v>
      </c>
      <c r="I56" s="43">
        <v>0</v>
      </c>
      <c r="J56" s="44"/>
      <c r="K56" s="45">
        <f t="shared" ref="K56:K67" si="3">I56*J56</f>
        <v>0</v>
      </c>
    </row>
    <row r="57" spans="1:11" ht="124.5" hidden="1" customHeight="1" thickBot="1">
      <c r="A57" s="14">
        <v>8.1999999999999993</v>
      </c>
      <c r="B57" s="146" t="s">
        <v>164</v>
      </c>
      <c r="C57" s="146"/>
      <c r="D57" s="146"/>
      <c r="E57" s="147" t="s">
        <v>165</v>
      </c>
      <c r="F57" s="147"/>
      <c r="G57" s="147"/>
      <c r="H57" s="48" t="s">
        <v>85</v>
      </c>
      <c r="I57" s="43">
        <v>0</v>
      </c>
      <c r="J57" s="44"/>
      <c r="K57" s="45">
        <f t="shared" si="3"/>
        <v>0</v>
      </c>
    </row>
    <row r="58" spans="1:11" ht="120" hidden="1" customHeight="1">
      <c r="A58" s="42">
        <v>8.3000000000000007</v>
      </c>
      <c r="B58" s="170" t="s">
        <v>164</v>
      </c>
      <c r="C58" s="170"/>
      <c r="D58" s="170"/>
      <c r="E58" s="171" t="s">
        <v>166</v>
      </c>
      <c r="F58" s="171"/>
      <c r="G58" s="171"/>
      <c r="H58" s="49" t="s">
        <v>85</v>
      </c>
      <c r="I58" s="43">
        <v>0</v>
      </c>
      <c r="J58" s="44"/>
      <c r="K58" s="45">
        <f t="shared" si="3"/>
        <v>0</v>
      </c>
    </row>
    <row r="59" spans="1:11" ht="150" hidden="1" customHeight="1" thickBot="1">
      <c r="A59" s="14">
        <v>8.4</v>
      </c>
      <c r="B59" s="146" t="s">
        <v>167</v>
      </c>
      <c r="C59" s="146"/>
      <c r="D59" s="146"/>
      <c r="E59" s="147" t="s">
        <v>168</v>
      </c>
      <c r="F59" s="147"/>
      <c r="G59" s="147"/>
      <c r="H59" s="48" t="s">
        <v>85</v>
      </c>
      <c r="I59" s="28">
        <v>0</v>
      </c>
      <c r="J59" s="27"/>
      <c r="K59" s="45">
        <f t="shared" si="3"/>
        <v>0</v>
      </c>
    </row>
    <row r="60" spans="1:11" ht="148.5" hidden="1" customHeight="1">
      <c r="A60" s="42">
        <v>8.5</v>
      </c>
      <c r="B60" s="146" t="s">
        <v>169</v>
      </c>
      <c r="C60" s="146"/>
      <c r="D60" s="146"/>
      <c r="E60" s="147" t="s">
        <v>170</v>
      </c>
      <c r="F60" s="147"/>
      <c r="G60" s="147"/>
      <c r="H60" s="48" t="s">
        <v>85</v>
      </c>
      <c r="I60" s="28">
        <v>0</v>
      </c>
      <c r="J60" s="27"/>
      <c r="K60" s="25">
        <f t="shared" si="3"/>
        <v>0</v>
      </c>
    </row>
    <row r="61" spans="1:11" ht="172.5" hidden="1" customHeight="1" thickBot="1">
      <c r="A61" s="14">
        <v>8.6</v>
      </c>
      <c r="B61" s="146" t="s">
        <v>171</v>
      </c>
      <c r="C61" s="146"/>
      <c r="D61" s="146"/>
      <c r="E61" s="147" t="s">
        <v>172</v>
      </c>
      <c r="F61" s="147"/>
      <c r="G61" s="147"/>
      <c r="H61" s="48" t="s">
        <v>85</v>
      </c>
      <c r="I61" s="28">
        <v>0</v>
      </c>
      <c r="J61" s="27"/>
      <c r="K61" s="25">
        <f t="shared" si="3"/>
        <v>0</v>
      </c>
    </row>
    <row r="62" spans="1:11" ht="150" hidden="1" customHeight="1">
      <c r="A62" s="42">
        <v>8.6999999999999993</v>
      </c>
      <c r="B62" s="146" t="s">
        <v>173</v>
      </c>
      <c r="C62" s="146"/>
      <c r="D62" s="146"/>
      <c r="E62" s="147" t="s">
        <v>174</v>
      </c>
      <c r="F62" s="147"/>
      <c r="G62" s="147"/>
      <c r="H62" s="48" t="s">
        <v>85</v>
      </c>
      <c r="I62" s="28">
        <v>0</v>
      </c>
      <c r="J62" s="27"/>
      <c r="K62" s="25">
        <f t="shared" si="3"/>
        <v>0</v>
      </c>
    </row>
    <row r="63" spans="1:11" ht="195.75" hidden="1" customHeight="1" thickBot="1">
      <c r="A63" s="14">
        <v>8.8000000000000007</v>
      </c>
      <c r="B63" s="146" t="s">
        <v>175</v>
      </c>
      <c r="C63" s="146"/>
      <c r="D63" s="146"/>
      <c r="E63" s="147" t="s">
        <v>176</v>
      </c>
      <c r="F63" s="147"/>
      <c r="G63" s="147"/>
      <c r="H63" s="48" t="s">
        <v>85</v>
      </c>
      <c r="I63" s="28">
        <v>0</v>
      </c>
      <c r="J63" s="27"/>
      <c r="K63" s="25">
        <f t="shared" si="3"/>
        <v>0</v>
      </c>
    </row>
    <row r="64" spans="1:11" ht="150" hidden="1" customHeight="1">
      <c r="A64" s="42">
        <v>8.9</v>
      </c>
      <c r="B64" s="146" t="s">
        <v>177</v>
      </c>
      <c r="C64" s="146"/>
      <c r="D64" s="146"/>
      <c r="E64" s="147" t="s">
        <v>178</v>
      </c>
      <c r="F64" s="147"/>
      <c r="G64" s="147"/>
      <c r="H64" s="48" t="s">
        <v>72</v>
      </c>
      <c r="I64" s="28">
        <v>0</v>
      </c>
      <c r="J64" s="27"/>
      <c r="K64" s="25">
        <f t="shared" si="3"/>
        <v>0</v>
      </c>
    </row>
    <row r="65" spans="1:11" ht="129" hidden="1" customHeight="1">
      <c r="A65" s="40">
        <v>8.1</v>
      </c>
      <c r="B65" s="146" t="s">
        <v>179</v>
      </c>
      <c r="C65" s="146"/>
      <c r="D65" s="146"/>
      <c r="E65" s="147" t="s">
        <v>180</v>
      </c>
      <c r="F65" s="147"/>
      <c r="G65" s="147"/>
      <c r="H65" s="48" t="s">
        <v>72</v>
      </c>
      <c r="I65" s="28">
        <v>0</v>
      </c>
      <c r="J65" s="27"/>
      <c r="K65" s="25">
        <f t="shared" si="3"/>
        <v>0</v>
      </c>
    </row>
    <row r="66" spans="1:11" ht="121.5" hidden="1" customHeight="1">
      <c r="A66" s="40">
        <v>8.11</v>
      </c>
      <c r="B66" s="146" t="s">
        <v>181</v>
      </c>
      <c r="C66" s="146"/>
      <c r="D66" s="146"/>
      <c r="E66" s="147" t="s">
        <v>182</v>
      </c>
      <c r="F66" s="147"/>
      <c r="G66" s="147"/>
      <c r="H66" s="48" t="s">
        <v>72</v>
      </c>
      <c r="I66" s="28">
        <v>0</v>
      </c>
      <c r="J66" s="27"/>
      <c r="K66" s="25">
        <f t="shared" si="3"/>
        <v>0</v>
      </c>
    </row>
    <row r="67" spans="1:11" ht="121.5" hidden="1" customHeight="1">
      <c r="A67" s="40">
        <v>8.1199999999999992</v>
      </c>
      <c r="B67" s="146" t="s">
        <v>183</v>
      </c>
      <c r="C67" s="146"/>
      <c r="D67" s="146"/>
      <c r="E67" s="147" t="s">
        <v>184</v>
      </c>
      <c r="F67" s="147"/>
      <c r="G67" s="147"/>
      <c r="H67" s="48" t="s">
        <v>72</v>
      </c>
      <c r="I67" s="28">
        <v>0</v>
      </c>
      <c r="J67" s="27"/>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698.8</v>
      </c>
    </row>
  </sheetData>
  <mergeCells count="135">
    <mergeCell ref="I4:K4"/>
    <mergeCell ref="B6:D6"/>
    <mergeCell ref="E6:G6"/>
    <mergeCell ref="A1:K1"/>
    <mergeCell ref="A2:K2"/>
    <mergeCell ref="A3:B3"/>
    <mergeCell ref="C3:D3"/>
    <mergeCell ref="F3:G3"/>
    <mergeCell ref="I3:K3"/>
    <mergeCell ref="B7:D7"/>
    <mergeCell ref="E7:G7"/>
    <mergeCell ref="B8:D8"/>
    <mergeCell ref="E8:G8"/>
    <mergeCell ref="B9:D9"/>
    <mergeCell ref="E9:G9"/>
    <mergeCell ref="A4:B4"/>
    <mergeCell ref="C4:D4"/>
    <mergeCell ref="F4:G4"/>
    <mergeCell ref="B13:D13"/>
    <mergeCell ref="E13:G13"/>
    <mergeCell ref="B14:D14"/>
    <mergeCell ref="E14:G14"/>
    <mergeCell ref="B15:D15"/>
    <mergeCell ref="E15:G15"/>
    <mergeCell ref="B10:D10"/>
    <mergeCell ref="E10:G10"/>
    <mergeCell ref="B11:D11"/>
    <mergeCell ref="E11:G11"/>
    <mergeCell ref="B12:D12"/>
    <mergeCell ref="E12:G12"/>
    <mergeCell ref="B19:D19"/>
    <mergeCell ref="E19:G19"/>
    <mergeCell ref="B20:D20"/>
    <mergeCell ref="E20:G20"/>
    <mergeCell ref="B21:D21"/>
    <mergeCell ref="E21:G21"/>
    <mergeCell ref="B16:D16"/>
    <mergeCell ref="E16:G16"/>
    <mergeCell ref="B17:D17"/>
    <mergeCell ref="E17:G17"/>
    <mergeCell ref="B18:D18"/>
    <mergeCell ref="E18:G18"/>
    <mergeCell ref="B25:D25"/>
    <mergeCell ref="E25:G25"/>
    <mergeCell ref="B26:D26"/>
    <mergeCell ref="E26:G26"/>
    <mergeCell ref="B27:D27"/>
    <mergeCell ref="E27:G27"/>
    <mergeCell ref="B22:D22"/>
    <mergeCell ref="E22:G22"/>
    <mergeCell ref="B23:D23"/>
    <mergeCell ref="E23:G23"/>
    <mergeCell ref="B24:D24"/>
    <mergeCell ref="E24:G24"/>
    <mergeCell ref="B31:D31"/>
    <mergeCell ref="E31:G31"/>
    <mergeCell ref="B32:D32"/>
    <mergeCell ref="E32:G32"/>
    <mergeCell ref="B33:D33"/>
    <mergeCell ref="E33:G33"/>
    <mergeCell ref="B28:D28"/>
    <mergeCell ref="E28:G28"/>
    <mergeCell ref="B29:D29"/>
    <mergeCell ref="E29:G29"/>
    <mergeCell ref="B30:D30"/>
    <mergeCell ref="E30:G30"/>
    <mergeCell ref="B37:D37"/>
    <mergeCell ref="E37:G37"/>
    <mergeCell ref="B38:D38"/>
    <mergeCell ref="E38:G38"/>
    <mergeCell ref="B39:D39"/>
    <mergeCell ref="E39:G39"/>
    <mergeCell ref="B34:D34"/>
    <mergeCell ref="E34:G34"/>
    <mergeCell ref="B35:D35"/>
    <mergeCell ref="E35:G35"/>
    <mergeCell ref="B36:D36"/>
    <mergeCell ref="E36:G36"/>
    <mergeCell ref="B43:D43"/>
    <mergeCell ref="E43:G43"/>
    <mergeCell ref="B44:D44"/>
    <mergeCell ref="E44:G44"/>
    <mergeCell ref="B45:D45"/>
    <mergeCell ref="E45:G45"/>
    <mergeCell ref="B40:D40"/>
    <mergeCell ref="E40:G40"/>
    <mergeCell ref="B41:D41"/>
    <mergeCell ref="E41:G41"/>
    <mergeCell ref="B42:D42"/>
    <mergeCell ref="E42:G42"/>
    <mergeCell ref="B49:D49"/>
    <mergeCell ref="E49:G49"/>
    <mergeCell ref="B50:D50"/>
    <mergeCell ref="E50:G50"/>
    <mergeCell ref="B51:D51"/>
    <mergeCell ref="E51:G51"/>
    <mergeCell ref="B46:D46"/>
    <mergeCell ref="E46:G46"/>
    <mergeCell ref="B47:D47"/>
    <mergeCell ref="E47:G47"/>
    <mergeCell ref="B48:D48"/>
    <mergeCell ref="E48:G48"/>
    <mergeCell ref="B55:D55"/>
    <mergeCell ref="E55:G55"/>
    <mergeCell ref="B56:D56"/>
    <mergeCell ref="E56:G56"/>
    <mergeCell ref="B57:D57"/>
    <mergeCell ref="E57:G57"/>
    <mergeCell ref="B52:D52"/>
    <mergeCell ref="E52:G52"/>
    <mergeCell ref="B53:D53"/>
    <mergeCell ref="E53:G53"/>
    <mergeCell ref="B54:D54"/>
    <mergeCell ref="E54:G54"/>
    <mergeCell ref="B61:D61"/>
    <mergeCell ref="E61:G61"/>
    <mergeCell ref="B62:D62"/>
    <mergeCell ref="E62:G62"/>
    <mergeCell ref="B63:D63"/>
    <mergeCell ref="E63:G63"/>
    <mergeCell ref="B58:D58"/>
    <mergeCell ref="E58:G58"/>
    <mergeCell ref="B59:D59"/>
    <mergeCell ref="E59:G59"/>
    <mergeCell ref="B60:D60"/>
    <mergeCell ref="E60:G60"/>
    <mergeCell ref="B67:D67"/>
    <mergeCell ref="E67:G67"/>
    <mergeCell ref="A68:K68"/>
    <mergeCell ref="B64:D64"/>
    <mergeCell ref="E64:G64"/>
    <mergeCell ref="B65:D65"/>
    <mergeCell ref="E65:G65"/>
    <mergeCell ref="B66:D66"/>
    <mergeCell ref="E66:G66"/>
  </mergeCells>
  <printOptions horizontalCentered="1" verticalCentered="1"/>
  <pageMargins left="0" right="0" top="0" bottom="0" header="0" footer="0"/>
  <pageSetup scale="67"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2">
    <tabColor theme="9"/>
  </sheetPr>
  <dimension ref="A1:K69"/>
  <sheetViews>
    <sheetView view="pageBreakPreview" topLeftCell="A24"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403</v>
      </c>
      <c r="B3" s="280"/>
      <c r="C3" s="276" t="s">
        <v>29</v>
      </c>
      <c r="D3" s="278"/>
      <c r="E3" s="37" t="s">
        <v>44</v>
      </c>
      <c r="F3" s="276"/>
      <c r="G3" s="277"/>
      <c r="H3" s="35" t="s">
        <v>46</v>
      </c>
      <c r="I3" s="276"/>
      <c r="J3" s="277"/>
      <c r="K3" s="278"/>
    </row>
    <row r="4" spans="1:11" ht="39.75" customHeight="1">
      <c r="A4" s="279" t="s">
        <v>405</v>
      </c>
      <c r="B4" s="280"/>
      <c r="C4" s="276"/>
      <c r="D4" s="278"/>
      <c r="E4" s="38" t="s">
        <v>49</v>
      </c>
      <c r="F4" s="301"/>
      <c r="G4" s="302"/>
      <c r="H4" s="36" t="s">
        <v>406</v>
      </c>
      <c r="I4" s="276"/>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hidden="1" customHeight="1">
      <c r="A7" s="13">
        <v>1</v>
      </c>
      <c r="B7" s="201" t="s">
        <v>59</v>
      </c>
      <c r="C7" s="201"/>
      <c r="D7" s="201"/>
      <c r="E7" s="201" t="s">
        <v>60</v>
      </c>
      <c r="F7" s="201"/>
      <c r="G7" s="201"/>
      <c r="H7" s="9"/>
      <c r="I7" s="3"/>
      <c r="J7" s="3"/>
      <c r="K7" s="3"/>
    </row>
    <row r="8" spans="1:11" ht="116.25" hidden="1" customHeight="1">
      <c r="A8" s="12">
        <v>1.1000000000000001</v>
      </c>
      <c r="B8" s="182" t="s">
        <v>61</v>
      </c>
      <c r="C8" s="183"/>
      <c r="D8" s="184"/>
      <c r="E8" s="185" t="s">
        <v>62</v>
      </c>
      <c r="F8" s="186"/>
      <c r="G8" s="187"/>
      <c r="H8" s="46" t="s">
        <v>63</v>
      </c>
      <c r="I8" s="28">
        <v>0</v>
      </c>
      <c r="J8" s="27"/>
      <c r="K8" s="25">
        <f>J8*I8</f>
        <v>0</v>
      </c>
    </row>
    <row r="9" spans="1:11" ht="126.75" hidden="1" customHeight="1">
      <c r="A9" s="12">
        <v>1.2</v>
      </c>
      <c r="B9" s="172" t="s">
        <v>64</v>
      </c>
      <c r="C9" s="172"/>
      <c r="D9" s="172"/>
      <c r="E9" s="174" t="s">
        <v>65</v>
      </c>
      <c r="F9" s="174"/>
      <c r="G9" s="174"/>
      <c r="H9" s="46" t="s">
        <v>63</v>
      </c>
      <c r="I9" s="28">
        <v>0</v>
      </c>
      <c r="J9" s="27"/>
      <c r="K9" s="25">
        <f>J9*I9</f>
        <v>0</v>
      </c>
    </row>
    <row r="10" spans="1:11" ht="25.5" customHeight="1">
      <c r="A10" s="13">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v>15</v>
      </c>
      <c r="J11" s="27">
        <v>4</v>
      </c>
      <c r="K11" s="25">
        <f t="shared" ref="K11:K16" si="0">J11*I11</f>
        <v>60</v>
      </c>
    </row>
    <row r="12" spans="1:11" ht="104.25" customHeight="1">
      <c r="A12" s="14">
        <v>2.2000000000000002</v>
      </c>
      <c r="B12" s="182" t="s">
        <v>70</v>
      </c>
      <c r="C12" s="183"/>
      <c r="D12" s="184"/>
      <c r="E12" s="185" t="s">
        <v>71</v>
      </c>
      <c r="F12" s="186"/>
      <c r="G12" s="187"/>
      <c r="H12" s="48" t="s">
        <v>72</v>
      </c>
      <c r="I12" s="28">
        <v>16</v>
      </c>
      <c r="J12" s="27">
        <v>8</v>
      </c>
      <c r="K12" s="25">
        <f t="shared" si="0"/>
        <v>128</v>
      </c>
    </row>
    <row r="13" spans="1:11" ht="93" customHeight="1">
      <c r="A13" s="14">
        <v>2.2999999999999998</v>
      </c>
      <c r="B13" s="182" t="s">
        <v>73</v>
      </c>
      <c r="C13" s="183"/>
      <c r="D13" s="184"/>
      <c r="E13" s="185" t="s">
        <v>74</v>
      </c>
      <c r="F13" s="186"/>
      <c r="G13" s="187"/>
      <c r="H13" s="48" t="s">
        <v>72</v>
      </c>
      <c r="I13" s="28">
        <v>10</v>
      </c>
      <c r="J13" s="27">
        <v>11</v>
      </c>
      <c r="K13" s="25">
        <f t="shared" si="0"/>
        <v>110</v>
      </c>
    </row>
    <row r="14" spans="1:11" ht="157.5" customHeight="1">
      <c r="A14" s="14">
        <v>2.4</v>
      </c>
      <c r="B14" s="182" t="s">
        <v>75</v>
      </c>
      <c r="C14" s="183"/>
      <c r="D14" s="184"/>
      <c r="E14" s="185" t="s">
        <v>76</v>
      </c>
      <c r="F14" s="186"/>
      <c r="G14" s="187"/>
      <c r="H14" s="46" t="s">
        <v>63</v>
      </c>
      <c r="I14" s="28">
        <v>17.5</v>
      </c>
      <c r="J14" s="27">
        <v>15</v>
      </c>
      <c r="K14" s="25">
        <f t="shared" si="0"/>
        <v>262.5</v>
      </c>
    </row>
    <row r="15" spans="1:11" ht="84" hidden="1" customHeight="1">
      <c r="A15" s="12">
        <v>2.5</v>
      </c>
      <c r="B15" s="182" t="s">
        <v>77</v>
      </c>
      <c r="C15" s="183"/>
      <c r="D15" s="184"/>
      <c r="E15" s="185" t="s">
        <v>78</v>
      </c>
      <c r="F15" s="186"/>
      <c r="G15" s="187"/>
      <c r="H15" s="46" t="s">
        <v>63</v>
      </c>
      <c r="I15" s="28">
        <v>0</v>
      </c>
      <c r="J15" s="27"/>
      <c r="K15" s="25">
        <f t="shared" si="0"/>
        <v>0</v>
      </c>
    </row>
    <row r="16" spans="1:11" ht="131.44999999999999" hidden="1" customHeight="1">
      <c r="A16" s="14">
        <v>2.6</v>
      </c>
      <c r="B16" s="182" t="s">
        <v>79</v>
      </c>
      <c r="C16" s="183"/>
      <c r="D16" s="184"/>
      <c r="E16" s="185" t="s">
        <v>80</v>
      </c>
      <c r="F16" s="186"/>
      <c r="G16" s="187"/>
      <c r="H16" s="46" t="s">
        <v>63</v>
      </c>
      <c r="I16" s="28">
        <v>0</v>
      </c>
      <c r="J16" s="27"/>
      <c r="K16" s="25">
        <f t="shared" si="0"/>
        <v>0</v>
      </c>
    </row>
    <row r="17" spans="1:11" ht="30" hidden="1" customHeight="1">
      <c r="A17" s="15">
        <v>3</v>
      </c>
      <c r="B17" s="286" t="s">
        <v>81</v>
      </c>
      <c r="C17" s="286"/>
      <c r="D17" s="286"/>
      <c r="E17" s="285" t="s">
        <v>82</v>
      </c>
      <c r="F17" s="285"/>
      <c r="G17" s="285"/>
      <c r="H17" s="47"/>
      <c r="I17" s="29"/>
      <c r="J17" s="26"/>
      <c r="K17" s="26"/>
    </row>
    <row r="18" spans="1:11" ht="90" hidden="1" customHeight="1">
      <c r="A18" s="12">
        <v>3.1</v>
      </c>
      <c r="B18" s="182" t="s">
        <v>83</v>
      </c>
      <c r="C18" s="183"/>
      <c r="D18" s="184"/>
      <c r="E18" s="185" t="s">
        <v>84</v>
      </c>
      <c r="F18" s="186"/>
      <c r="G18" s="187"/>
      <c r="H18" s="46" t="s">
        <v>85</v>
      </c>
      <c r="I18" s="28">
        <v>0</v>
      </c>
      <c r="J18" s="27"/>
      <c r="K18" s="25">
        <f t="shared" ref="K18:K23" si="1">J18*I18</f>
        <v>0</v>
      </c>
    </row>
    <row r="19" spans="1:11" ht="108.6" hidden="1" customHeight="1">
      <c r="A19" s="12">
        <v>3.2</v>
      </c>
      <c r="B19" s="182" t="s">
        <v>86</v>
      </c>
      <c r="C19" s="183"/>
      <c r="D19" s="184"/>
      <c r="E19" s="185" t="s">
        <v>87</v>
      </c>
      <c r="F19" s="186"/>
      <c r="G19" s="187"/>
      <c r="H19" s="46" t="s">
        <v>63</v>
      </c>
      <c r="I19" s="28">
        <v>0</v>
      </c>
      <c r="J19" s="27"/>
      <c r="K19" s="25">
        <f t="shared" si="1"/>
        <v>0</v>
      </c>
    </row>
    <row r="20" spans="1:11" ht="116.1" hidden="1" customHeight="1">
      <c r="A20" s="12">
        <v>3.3</v>
      </c>
      <c r="B20" s="182" t="s">
        <v>88</v>
      </c>
      <c r="C20" s="183"/>
      <c r="D20" s="184"/>
      <c r="E20" s="185" t="s">
        <v>89</v>
      </c>
      <c r="F20" s="186"/>
      <c r="G20" s="187"/>
      <c r="H20" s="46" t="s">
        <v>63</v>
      </c>
      <c r="I20" s="28">
        <v>0</v>
      </c>
      <c r="J20" s="27"/>
      <c r="K20" s="25">
        <f t="shared" si="1"/>
        <v>0</v>
      </c>
    </row>
    <row r="21" spans="1:11" ht="91.5" hidden="1" customHeight="1">
      <c r="A21" s="34">
        <v>3.4</v>
      </c>
      <c r="B21" s="182" t="s">
        <v>90</v>
      </c>
      <c r="C21" s="183"/>
      <c r="D21" s="184"/>
      <c r="E21" s="185" t="s">
        <v>91</v>
      </c>
      <c r="F21" s="186"/>
      <c r="G21" s="187"/>
      <c r="H21" s="48" t="s">
        <v>85</v>
      </c>
      <c r="I21" s="28">
        <v>0</v>
      </c>
      <c r="J21" s="27"/>
      <c r="K21" s="25">
        <f t="shared" si="1"/>
        <v>0</v>
      </c>
    </row>
    <row r="22" spans="1:11" ht="119.1" hidden="1" customHeight="1">
      <c r="A22" s="34">
        <v>3.5</v>
      </c>
      <c r="B22" s="182" t="s">
        <v>92</v>
      </c>
      <c r="C22" s="183"/>
      <c r="D22" s="184"/>
      <c r="E22" s="185" t="s">
        <v>93</v>
      </c>
      <c r="F22" s="186"/>
      <c r="G22" s="187"/>
      <c r="H22" s="46" t="s">
        <v>63</v>
      </c>
      <c r="I22" s="28">
        <v>0</v>
      </c>
      <c r="J22" s="27"/>
      <c r="K22" s="25">
        <f t="shared" si="1"/>
        <v>0</v>
      </c>
    </row>
    <row r="23" spans="1:11" ht="91.5" hidden="1" customHeight="1">
      <c r="A23" s="34">
        <v>3.6</v>
      </c>
      <c r="B23" s="182" t="s">
        <v>94</v>
      </c>
      <c r="C23" s="183"/>
      <c r="D23" s="184"/>
      <c r="E23" s="185" t="s">
        <v>95</v>
      </c>
      <c r="F23" s="186"/>
      <c r="G23" s="187"/>
      <c r="H23" s="48" t="s">
        <v>85</v>
      </c>
      <c r="I23" s="28">
        <v>0</v>
      </c>
      <c r="J23" s="27"/>
      <c r="K23" s="25">
        <f t="shared" si="1"/>
        <v>0</v>
      </c>
    </row>
    <row r="24" spans="1:11" ht="28.5" customHeight="1">
      <c r="A24" s="16">
        <v>4</v>
      </c>
      <c r="B24" s="285" t="s">
        <v>96</v>
      </c>
      <c r="C24" s="285"/>
      <c r="D24" s="285"/>
      <c r="E24" s="285" t="s">
        <v>97</v>
      </c>
      <c r="F24" s="285"/>
      <c r="G24" s="285"/>
      <c r="H24" s="47"/>
      <c r="I24" s="29"/>
      <c r="J24" s="26"/>
      <c r="K24" s="26"/>
    </row>
    <row r="25" spans="1:11" ht="148.5" customHeight="1">
      <c r="A25" s="12">
        <v>4.0999999999999996</v>
      </c>
      <c r="B25" s="182" t="s">
        <v>98</v>
      </c>
      <c r="C25" s="183"/>
      <c r="D25" s="184"/>
      <c r="E25" s="185" t="s">
        <v>99</v>
      </c>
      <c r="F25" s="186"/>
      <c r="G25" s="187"/>
      <c r="H25" s="46" t="s">
        <v>63</v>
      </c>
      <c r="I25" s="28">
        <v>1.8</v>
      </c>
      <c r="J25" s="27">
        <v>110</v>
      </c>
      <c r="K25" s="25">
        <f>J25*I25</f>
        <v>198</v>
      </c>
    </row>
    <row r="26" spans="1:11" ht="112.5" customHeight="1">
      <c r="A26" s="14">
        <v>4.2</v>
      </c>
      <c r="B26" s="182" t="s">
        <v>100</v>
      </c>
      <c r="C26" s="183"/>
      <c r="D26" s="184"/>
      <c r="E26" s="185" t="s">
        <v>101</v>
      </c>
      <c r="F26" s="186"/>
      <c r="G26" s="187"/>
      <c r="H26" s="46" t="s">
        <v>63</v>
      </c>
      <c r="I26" s="28">
        <v>2.31</v>
      </c>
      <c r="J26" s="27">
        <v>90</v>
      </c>
      <c r="K26" s="25">
        <f>J26*I26</f>
        <v>207.9</v>
      </c>
    </row>
    <row r="27" spans="1:11" ht="89.1" hidden="1" customHeight="1">
      <c r="A27" s="12">
        <v>4.3</v>
      </c>
      <c r="B27" s="182" t="s">
        <v>102</v>
      </c>
      <c r="C27" s="183"/>
      <c r="D27" s="184"/>
      <c r="E27" s="185" t="s">
        <v>103</v>
      </c>
      <c r="F27" s="186"/>
      <c r="G27" s="187"/>
      <c r="H27" s="46" t="s">
        <v>63</v>
      </c>
      <c r="I27" s="28">
        <v>0</v>
      </c>
      <c r="J27" s="27"/>
      <c r="K27" s="25">
        <f>J27*I27</f>
        <v>0</v>
      </c>
    </row>
    <row r="28" spans="1:11" ht="97.5" hidden="1" customHeight="1">
      <c r="A28" s="14">
        <v>4.4000000000000004</v>
      </c>
      <c r="B28" s="182" t="s">
        <v>104</v>
      </c>
      <c r="C28" s="183"/>
      <c r="D28" s="184"/>
      <c r="E28" s="185" t="s">
        <v>105</v>
      </c>
      <c r="F28" s="186"/>
      <c r="G28" s="187"/>
      <c r="H28" s="49" t="s">
        <v>106</v>
      </c>
      <c r="I28" s="28">
        <v>0</v>
      </c>
      <c r="J28" s="27"/>
      <c r="K28" s="25">
        <f>J28*I28</f>
        <v>0</v>
      </c>
    </row>
    <row r="29" spans="1:11" ht="137.25" customHeight="1">
      <c r="A29" s="14">
        <v>4.5</v>
      </c>
      <c r="B29" s="182" t="s">
        <v>107</v>
      </c>
      <c r="C29" s="183"/>
      <c r="D29" s="184"/>
      <c r="E29" s="185" t="s">
        <v>108</v>
      </c>
      <c r="F29" s="186"/>
      <c r="G29" s="187"/>
      <c r="H29" s="48" t="s">
        <v>106</v>
      </c>
      <c r="I29" s="28">
        <v>1.2</v>
      </c>
      <c r="J29" s="27">
        <v>35</v>
      </c>
      <c r="K29" s="25">
        <f>J29*I29</f>
        <v>42</v>
      </c>
    </row>
    <row r="30" spans="1:11" ht="33" hidden="1" customHeight="1">
      <c r="A30" s="16">
        <v>5</v>
      </c>
      <c r="B30" s="285" t="s">
        <v>109</v>
      </c>
      <c r="C30" s="285"/>
      <c r="D30" s="285"/>
      <c r="E30" s="285" t="s">
        <v>110</v>
      </c>
      <c r="F30" s="285"/>
      <c r="G30" s="285"/>
      <c r="H30" s="47"/>
      <c r="I30" s="30"/>
      <c r="J30" s="26"/>
      <c r="K30" s="26"/>
    </row>
    <row r="31" spans="1:11" ht="167.25" hidden="1" customHeight="1">
      <c r="A31" s="14">
        <v>5.0999999999999996</v>
      </c>
      <c r="B31" s="172" t="s">
        <v>111</v>
      </c>
      <c r="C31" s="172"/>
      <c r="D31" s="172"/>
      <c r="E31" s="174" t="s">
        <v>112</v>
      </c>
      <c r="F31" s="174"/>
      <c r="G31" s="174"/>
      <c r="H31" s="48" t="s">
        <v>72</v>
      </c>
      <c r="I31" s="28">
        <v>0</v>
      </c>
      <c r="J31" s="27"/>
      <c r="K31" s="25">
        <f>J31*I31</f>
        <v>0</v>
      </c>
    </row>
    <row r="32" spans="1:11" ht="135" hidden="1" customHeight="1">
      <c r="A32" s="14">
        <v>5.2</v>
      </c>
      <c r="B32" s="172" t="s">
        <v>113</v>
      </c>
      <c r="C32" s="172"/>
      <c r="D32" s="172"/>
      <c r="E32" s="287" t="s">
        <v>114</v>
      </c>
      <c r="F32" s="287"/>
      <c r="G32" s="287"/>
      <c r="H32" s="48" t="s">
        <v>63</v>
      </c>
      <c r="I32" s="28">
        <v>0</v>
      </c>
      <c r="J32" s="27"/>
      <c r="K32" s="25">
        <f>J32*I32</f>
        <v>0</v>
      </c>
    </row>
    <row r="33" spans="1:11" ht="33" hidden="1" customHeight="1">
      <c r="A33" s="41">
        <v>6</v>
      </c>
      <c r="B33" s="288" t="s">
        <v>115</v>
      </c>
      <c r="C33" s="289"/>
      <c r="D33" s="290"/>
      <c r="E33" s="288" t="s">
        <v>116</v>
      </c>
      <c r="F33" s="289"/>
      <c r="G33" s="290"/>
      <c r="H33" s="50"/>
      <c r="I33" s="30"/>
      <c r="J33" s="26"/>
      <c r="K33" s="26"/>
    </row>
    <row r="34" spans="1:11" ht="112.5" hidden="1" customHeight="1">
      <c r="A34" s="12">
        <v>6.1</v>
      </c>
      <c r="B34" s="182" t="s">
        <v>117</v>
      </c>
      <c r="C34" s="183"/>
      <c r="D34" s="184"/>
      <c r="E34" s="185" t="s">
        <v>118</v>
      </c>
      <c r="F34" s="186"/>
      <c r="G34" s="187"/>
      <c r="H34" s="46" t="s">
        <v>85</v>
      </c>
      <c r="I34" s="28">
        <v>0</v>
      </c>
      <c r="J34" s="27"/>
      <c r="K34" s="25">
        <f>J34*I34</f>
        <v>0</v>
      </c>
    </row>
    <row r="35" spans="1:11" ht="113.25" hidden="1" customHeight="1">
      <c r="A35" s="12">
        <v>6.2</v>
      </c>
      <c r="B35" s="182" t="s">
        <v>119</v>
      </c>
      <c r="C35" s="183"/>
      <c r="D35" s="184"/>
      <c r="E35" s="185" t="s">
        <v>120</v>
      </c>
      <c r="F35" s="186"/>
      <c r="G35" s="187"/>
      <c r="H35" s="48" t="s">
        <v>85</v>
      </c>
      <c r="I35" s="28">
        <v>0</v>
      </c>
      <c r="J35" s="27"/>
      <c r="K35" s="25">
        <f>J35*I35</f>
        <v>0</v>
      </c>
    </row>
    <row r="36" spans="1:11" ht="113.25" hidden="1" customHeight="1">
      <c r="A36" s="12">
        <v>6.3</v>
      </c>
      <c r="B36" s="172" t="s">
        <v>121</v>
      </c>
      <c r="C36" s="172"/>
      <c r="D36" s="172"/>
      <c r="E36" s="174" t="s">
        <v>122</v>
      </c>
      <c r="F36" s="174"/>
      <c r="G36" s="174"/>
      <c r="H36" s="48" t="s">
        <v>85</v>
      </c>
      <c r="I36" s="28">
        <v>0</v>
      </c>
      <c r="J36" s="27"/>
      <c r="K36" s="25">
        <f t="shared" ref="K36:K54" si="2">J36*I36</f>
        <v>0</v>
      </c>
    </row>
    <row r="37" spans="1:11" ht="113.25" hidden="1" customHeight="1">
      <c r="A37" s="12">
        <v>6.4</v>
      </c>
      <c r="B37" s="172" t="s">
        <v>123</v>
      </c>
      <c r="C37" s="172"/>
      <c r="D37" s="172"/>
      <c r="E37" s="174" t="s">
        <v>124</v>
      </c>
      <c r="F37" s="174"/>
      <c r="G37" s="174"/>
      <c r="H37" s="48" t="s">
        <v>85</v>
      </c>
      <c r="I37" s="28">
        <v>0</v>
      </c>
      <c r="J37" s="27"/>
      <c r="K37" s="25">
        <f t="shared" si="2"/>
        <v>0</v>
      </c>
    </row>
    <row r="38" spans="1:11" ht="113.25" hidden="1" customHeight="1">
      <c r="A38" s="12">
        <v>6.5</v>
      </c>
      <c r="B38" s="172" t="s">
        <v>125</v>
      </c>
      <c r="C38" s="172"/>
      <c r="D38" s="172"/>
      <c r="E38" s="174" t="s">
        <v>126</v>
      </c>
      <c r="F38" s="174"/>
      <c r="G38" s="174"/>
      <c r="H38" s="48" t="s">
        <v>72</v>
      </c>
      <c r="I38" s="28">
        <v>0</v>
      </c>
      <c r="J38" s="27"/>
      <c r="K38" s="25">
        <f t="shared" si="2"/>
        <v>0</v>
      </c>
    </row>
    <row r="39" spans="1:11" ht="87.75" hidden="1" customHeight="1">
      <c r="A39" s="12">
        <v>6.6</v>
      </c>
      <c r="B39" s="172" t="s">
        <v>127</v>
      </c>
      <c r="C39" s="172"/>
      <c r="D39" s="172"/>
      <c r="E39" s="174" t="s">
        <v>128</v>
      </c>
      <c r="F39" s="174"/>
      <c r="G39" s="174"/>
      <c r="H39" s="48" t="s">
        <v>85</v>
      </c>
      <c r="I39" s="28">
        <v>0</v>
      </c>
      <c r="J39" s="27"/>
      <c r="K39" s="25">
        <f t="shared" si="2"/>
        <v>0</v>
      </c>
    </row>
    <row r="40" spans="1:11" ht="113.25" hidden="1" customHeight="1">
      <c r="A40" s="12">
        <v>6.7</v>
      </c>
      <c r="B40" s="172" t="s">
        <v>129</v>
      </c>
      <c r="C40" s="172"/>
      <c r="D40" s="172"/>
      <c r="E40" s="174" t="s">
        <v>130</v>
      </c>
      <c r="F40" s="174"/>
      <c r="G40" s="174"/>
      <c r="H40" s="48" t="s">
        <v>72</v>
      </c>
      <c r="I40" s="28">
        <v>0</v>
      </c>
      <c r="J40" s="27"/>
      <c r="K40" s="25">
        <f t="shared" si="2"/>
        <v>0</v>
      </c>
    </row>
    <row r="41" spans="1:11" ht="137.1" hidden="1" customHeight="1">
      <c r="A41" s="12">
        <v>6.8</v>
      </c>
      <c r="B41" s="172" t="s">
        <v>131</v>
      </c>
      <c r="C41" s="172"/>
      <c r="D41" s="172"/>
      <c r="E41" s="174" t="s">
        <v>132</v>
      </c>
      <c r="F41" s="174"/>
      <c r="G41" s="174"/>
      <c r="H41" s="48" t="s">
        <v>85</v>
      </c>
      <c r="I41" s="28">
        <v>0</v>
      </c>
      <c r="J41" s="27"/>
      <c r="K41" s="25">
        <f t="shared" si="2"/>
        <v>0</v>
      </c>
    </row>
    <row r="42" spans="1:11" ht="72" hidden="1" customHeight="1">
      <c r="A42" s="12">
        <v>6.9</v>
      </c>
      <c r="B42" s="172" t="s">
        <v>133</v>
      </c>
      <c r="C42" s="172"/>
      <c r="D42" s="172"/>
      <c r="E42" s="174" t="s">
        <v>134</v>
      </c>
      <c r="F42" s="174"/>
      <c r="G42" s="174"/>
      <c r="H42" s="48" t="s">
        <v>85</v>
      </c>
      <c r="I42" s="28">
        <v>0</v>
      </c>
      <c r="J42" s="27"/>
      <c r="K42" s="25">
        <f t="shared" si="2"/>
        <v>0</v>
      </c>
    </row>
    <row r="43" spans="1:11" ht="75" hidden="1" customHeight="1">
      <c r="A43" s="40">
        <v>6.1</v>
      </c>
      <c r="B43" s="172" t="s">
        <v>135</v>
      </c>
      <c r="C43" s="172"/>
      <c r="D43" s="172"/>
      <c r="E43" s="174" t="s">
        <v>136</v>
      </c>
      <c r="F43" s="174"/>
      <c r="G43" s="174"/>
      <c r="H43" s="48" t="s">
        <v>85</v>
      </c>
      <c r="I43" s="28">
        <v>0</v>
      </c>
      <c r="J43" s="27"/>
      <c r="K43" s="25">
        <f t="shared" si="2"/>
        <v>0</v>
      </c>
    </row>
    <row r="44" spans="1:11" ht="57.75" hidden="1" customHeight="1">
      <c r="A44" s="40">
        <v>6.11</v>
      </c>
      <c r="B44" s="172" t="s">
        <v>137</v>
      </c>
      <c r="C44" s="172"/>
      <c r="D44" s="172"/>
      <c r="E44" s="174" t="s">
        <v>138</v>
      </c>
      <c r="F44" s="174"/>
      <c r="G44" s="174"/>
      <c r="H44" s="48" t="s">
        <v>85</v>
      </c>
      <c r="I44" s="28">
        <v>0</v>
      </c>
      <c r="J44" s="27"/>
      <c r="K44" s="25">
        <f t="shared" si="2"/>
        <v>0</v>
      </c>
    </row>
    <row r="45" spans="1:11" ht="111" hidden="1" customHeight="1">
      <c r="A45" s="40">
        <v>6.12</v>
      </c>
      <c r="B45" s="172" t="s">
        <v>139</v>
      </c>
      <c r="C45" s="172"/>
      <c r="D45" s="172"/>
      <c r="E45" s="174" t="s">
        <v>140</v>
      </c>
      <c r="F45" s="174"/>
      <c r="G45" s="174"/>
      <c r="H45" s="48" t="s">
        <v>85</v>
      </c>
      <c r="I45" s="28">
        <v>0</v>
      </c>
      <c r="J45" s="27"/>
      <c r="K45" s="25">
        <f t="shared" si="2"/>
        <v>0</v>
      </c>
    </row>
    <row r="46" spans="1:11" ht="106.35" hidden="1" customHeight="1">
      <c r="A46" s="40">
        <v>6.13</v>
      </c>
      <c r="B46" s="172" t="s">
        <v>141</v>
      </c>
      <c r="C46" s="172"/>
      <c r="D46" s="172"/>
      <c r="E46" s="174" t="s">
        <v>142</v>
      </c>
      <c r="F46" s="174"/>
      <c r="G46" s="174"/>
      <c r="H46" s="48" t="s">
        <v>85</v>
      </c>
      <c r="I46" s="28">
        <v>0</v>
      </c>
      <c r="J46" s="27"/>
      <c r="K46" s="25">
        <f t="shared" si="2"/>
        <v>0</v>
      </c>
    </row>
    <row r="47" spans="1:11" ht="97.35" hidden="1" customHeight="1">
      <c r="A47" s="40">
        <v>6.14</v>
      </c>
      <c r="B47" s="172" t="s">
        <v>143</v>
      </c>
      <c r="C47" s="172"/>
      <c r="D47" s="172"/>
      <c r="E47" s="173" t="s">
        <v>144</v>
      </c>
      <c r="F47" s="173"/>
      <c r="G47" s="173"/>
      <c r="H47" s="48" t="s">
        <v>85</v>
      </c>
      <c r="I47" s="28">
        <v>0</v>
      </c>
      <c r="J47" s="27"/>
      <c r="K47" s="25">
        <f t="shared" si="2"/>
        <v>0</v>
      </c>
    </row>
    <row r="48" spans="1:11" ht="113.45" hidden="1" customHeight="1">
      <c r="A48" s="40">
        <v>6.15</v>
      </c>
      <c r="B48" s="172" t="s">
        <v>145</v>
      </c>
      <c r="C48" s="172"/>
      <c r="D48" s="172"/>
      <c r="E48" s="174" t="s">
        <v>146</v>
      </c>
      <c r="F48" s="174"/>
      <c r="G48" s="174"/>
      <c r="H48" s="48" t="s">
        <v>85</v>
      </c>
      <c r="I48" s="28">
        <v>0</v>
      </c>
      <c r="J48" s="27"/>
      <c r="K48" s="25">
        <f t="shared" si="2"/>
        <v>0</v>
      </c>
    </row>
    <row r="49" spans="1:11" ht="97.5" hidden="1" customHeight="1">
      <c r="A49" s="40">
        <v>6.16</v>
      </c>
      <c r="B49" s="172" t="s">
        <v>147</v>
      </c>
      <c r="C49" s="172"/>
      <c r="D49" s="172"/>
      <c r="E49" s="173" t="s">
        <v>148</v>
      </c>
      <c r="F49" s="173"/>
      <c r="G49" s="173"/>
      <c r="H49" s="48" t="s">
        <v>85</v>
      </c>
      <c r="I49" s="28">
        <v>0</v>
      </c>
      <c r="J49" s="27"/>
      <c r="K49" s="25">
        <f t="shared" si="2"/>
        <v>0</v>
      </c>
    </row>
    <row r="50" spans="1:11" ht="110.1" hidden="1" customHeight="1">
      <c r="A50" s="40">
        <v>6.17</v>
      </c>
      <c r="B50" s="172" t="s">
        <v>149</v>
      </c>
      <c r="C50" s="172"/>
      <c r="D50" s="172"/>
      <c r="E50" s="174" t="s">
        <v>150</v>
      </c>
      <c r="F50" s="174"/>
      <c r="G50" s="174"/>
      <c r="H50" s="48" t="s">
        <v>85</v>
      </c>
      <c r="I50" s="28">
        <v>0</v>
      </c>
      <c r="J50" s="27"/>
      <c r="K50" s="25">
        <f t="shared" si="2"/>
        <v>0</v>
      </c>
    </row>
    <row r="51" spans="1:11" ht="138.6" hidden="1" customHeight="1">
      <c r="A51" s="40">
        <v>6.1800000000000104</v>
      </c>
      <c r="B51" s="172" t="s">
        <v>151</v>
      </c>
      <c r="C51" s="172"/>
      <c r="D51" s="172"/>
      <c r="E51" s="174" t="s">
        <v>152</v>
      </c>
      <c r="F51" s="174"/>
      <c r="G51" s="174"/>
      <c r="H51" s="48" t="s">
        <v>153</v>
      </c>
      <c r="I51" s="28">
        <v>0</v>
      </c>
      <c r="J51" s="27"/>
      <c r="K51" s="25">
        <f t="shared" si="2"/>
        <v>0</v>
      </c>
    </row>
    <row r="52" spans="1:11" ht="31.5" hidden="1" customHeight="1">
      <c r="A52" s="31">
        <v>7</v>
      </c>
      <c r="B52" s="291" t="s">
        <v>154</v>
      </c>
      <c r="C52" s="292"/>
      <c r="D52" s="293"/>
      <c r="E52" s="294" t="s">
        <v>155</v>
      </c>
      <c r="F52" s="294"/>
      <c r="G52" s="294"/>
      <c r="H52" s="51"/>
      <c r="I52" s="32"/>
      <c r="J52" s="32"/>
      <c r="K52" s="33"/>
    </row>
    <row r="53" spans="1:11" ht="113.25" hidden="1" customHeight="1">
      <c r="A53" s="14">
        <v>7.1</v>
      </c>
      <c r="B53" s="172" t="s">
        <v>156</v>
      </c>
      <c r="C53" s="172"/>
      <c r="D53" s="172"/>
      <c r="E53" s="174" t="s">
        <v>157</v>
      </c>
      <c r="F53" s="174"/>
      <c r="G53" s="174"/>
      <c r="H53" s="48"/>
      <c r="I53" s="28">
        <v>0</v>
      </c>
      <c r="J53" s="27"/>
      <c r="K53" s="25">
        <f t="shared" si="2"/>
        <v>0</v>
      </c>
    </row>
    <row r="54" spans="1:11" ht="113.25" hidden="1" customHeight="1">
      <c r="A54" s="14">
        <v>7.2</v>
      </c>
      <c r="B54" s="172" t="s">
        <v>158</v>
      </c>
      <c r="C54" s="172"/>
      <c r="D54" s="172"/>
      <c r="E54" s="173" t="s">
        <v>159</v>
      </c>
      <c r="F54" s="173"/>
      <c r="G54" s="173"/>
      <c r="H54" s="48"/>
      <c r="I54" s="28">
        <v>0</v>
      </c>
      <c r="J54" s="27"/>
      <c r="K54" s="25">
        <f t="shared" si="2"/>
        <v>0</v>
      </c>
    </row>
    <row r="55" spans="1:11" ht="31.5" hidden="1" customHeight="1" thickBot="1">
      <c r="A55" s="31">
        <v>8</v>
      </c>
      <c r="B55" s="291" t="s">
        <v>160</v>
      </c>
      <c r="C55" s="292"/>
      <c r="D55" s="293"/>
      <c r="E55" s="294" t="s">
        <v>161</v>
      </c>
      <c r="F55" s="294"/>
      <c r="G55" s="294"/>
      <c r="H55" s="51"/>
      <c r="I55" s="32"/>
      <c r="J55" s="32"/>
      <c r="K55" s="33"/>
    </row>
    <row r="56" spans="1:11" ht="127.5" hidden="1" customHeight="1" thickBot="1">
      <c r="A56" s="42">
        <v>8.1</v>
      </c>
      <c r="B56" s="295" t="s">
        <v>162</v>
      </c>
      <c r="C56" s="296"/>
      <c r="D56" s="297"/>
      <c r="E56" s="298" t="s">
        <v>163</v>
      </c>
      <c r="F56" s="299"/>
      <c r="G56" s="300"/>
      <c r="H56" s="52" t="s">
        <v>85</v>
      </c>
      <c r="I56" s="43">
        <v>0</v>
      </c>
      <c r="J56" s="44"/>
      <c r="K56" s="45">
        <f t="shared" ref="K56:K67" si="3">I56*J56</f>
        <v>0</v>
      </c>
    </row>
    <row r="57" spans="1:11" ht="124.5" hidden="1" customHeight="1" thickBot="1">
      <c r="A57" s="14">
        <v>8.1999999999999993</v>
      </c>
      <c r="B57" s="146" t="s">
        <v>164</v>
      </c>
      <c r="C57" s="146"/>
      <c r="D57" s="146"/>
      <c r="E57" s="147" t="s">
        <v>165</v>
      </c>
      <c r="F57" s="147"/>
      <c r="G57" s="147"/>
      <c r="H57" s="48" t="s">
        <v>85</v>
      </c>
      <c r="I57" s="43">
        <v>0</v>
      </c>
      <c r="J57" s="44"/>
      <c r="K57" s="45">
        <f t="shared" si="3"/>
        <v>0</v>
      </c>
    </row>
    <row r="58" spans="1:11" ht="120" hidden="1" customHeight="1">
      <c r="A58" s="42">
        <v>8.3000000000000007</v>
      </c>
      <c r="B58" s="170" t="s">
        <v>164</v>
      </c>
      <c r="C58" s="170"/>
      <c r="D58" s="170"/>
      <c r="E58" s="171" t="s">
        <v>166</v>
      </c>
      <c r="F58" s="171"/>
      <c r="G58" s="171"/>
      <c r="H58" s="49" t="s">
        <v>85</v>
      </c>
      <c r="I58" s="43">
        <v>0</v>
      </c>
      <c r="J58" s="44"/>
      <c r="K58" s="45">
        <f t="shared" si="3"/>
        <v>0</v>
      </c>
    </row>
    <row r="59" spans="1:11" ht="150" hidden="1" customHeight="1" thickBot="1">
      <c r="A59" s="14">
        <v>8.4</v>
      </c>
      <c r="B59" s="146" t="s">
        <v>167</v>
      </c>
      <c r="C59" s="146"/>
      <c r="D59" s="146"/>
      <c r="E59" s="147" t="s">
        <v>168</v>
      </c>
      <c r="F59" s="147"/>
      <c r="G59" s="147"/>
      <c r="H59" s="48" t="s">
        <v>85</v>
      </c>
      <c r="I59" s="28">
        <v>0</v>
      </c>
      <c r="J59" s="27"/>
      <c r="K59" s="45">
        <f t="shared" si="3"/>
        <v>0</v>
      </c>
    </row>
    <row r="60" spans="1:11" ht="148.5" hidden="1" customHeight="1">
      <c r="A60" s="42">
        <v>8.5</v>
      </c>
      <c r="B60" s="146" t="s">
        <v>169</v>
      </c>
      <c r="C60" s="146"/>
      <c r="D60" s="146"/>
      <c r="E60" s="147" t="s">
        <v>170</v>
      </c>
      <c r="F60" s="147"/>
      <c r="G60" s="147"/>
      <c r="H60" s="48" t="s">
        <v>85</v>
      </c>
      <c r="I60" s="28">
        <v>0</v>
      </c>
      <c r="J60" s="27"/>
      <c r="K60" s="25">
        <f t="shared" si="3"/>
        <v>0</v>
      </c>
    </row>
    <row r="61" spans="1:11" ht="172.5" hidden="1" customHeight="1" thickBot="1">
      <c r="A61" s="14">
        <v>8.6</v>
      </c>
      <c r="B61" s="146" t="s">
        <v>171</v>
      </c>
      <c r="C61" s="146"/>
      <c r="D61" s="146"/>
      <c r="E61" s="147" t="s">
        <v>172</v>
      </c>
      <c r="F61" s="147"/>
      <c r="G61" s="147"/>
      <c r="H61" s="48" t="s">
        <v>85</v>
      </c>
      <c r="I61" s="28">
        <v>0</v>
      </c>
      <c r="J61" s="27"/>
      <c r="K61" s="25">
        <f t="shared" si="3"/>
        <v>0</v>
      </c>
    </row>
    <row r="62" spans="1:11" ht="150" hidden="1" customHeight="1">
      <c r="A62" s="42">
        <v>8.6999999999999993</v>
      </c>
      <c r="B62" s="146" t="s">
        <v>173</v>
      </c>
      <c r="C62" s="146"/>
      <c r="D62" s="146"/>
      <c r="E62" s="147" t="s">
        <v>174</v>
      </c>
      <c r="F62" s="147"/>
      <c r="G62" s="147"/>
      <c r="H62" s="48" t="s">
        <v>85</v>
      </c>
      <c r="I62" s="28">
        <v>0</v>
      </c>
      <c r="J62" s="27"/>
      <c r="K62" s="25">
        <f t="shared" si="3"/>
        <v>0</v>
      </c>
    </row>
    <row r="63" spans="1:11" ht="195.75" hidden="1" customHeight="1" thickBot="1">
      <c r="A63" s="14">
        <v>8.8000000000000007</v>
      </c>
      <c r="B63" s="146" t="s">
        <v>175</v>
      </c>
      <c r="C63" s="146"/>
      <c r="D63" s="146"/>
      <c r="E63" s="147" t="s">
        <v>176</v>
      </c>
      <c r="F63" s="147"/>
      <c r="G63" s="147"/>
      <c r="H63" s="48" t="s">
        <v>85</v>
      </c>
      <c r="I63" s="28">
        <v>0</v>
      </c>
      <c r="J63" s="27"/>
      <c r="K63" s="25">
        <f t="shared" si="3"/>
        <v>0</v>
      </c>
    </row>
    <row r="64" spans="1:11" ht="150" hidden="1" customHeight="1">
      <c r="A64" s="42">
        <v>8.9</v>
      </c>
      <c r="B64" s="146" t="s">
        <v>177</v>
      </c>
      <c r="C64" s="146"/>
      <c r="D64" s="146"/>
      <c r="E64" s="147" t="s">
        <v>178</v>
      </c>
      <c r="F64" s="147"/>
      <c r="G64" s="147"/>
      <c r="H64" s="48" t="s">
        <v>72</v>
      </c>
      <c r="I64" s="28">
        <v>0</v>
      </c>
      <c r="J64" s="27"/>
      <c r="K64" s="25">
        <f t="shared" si="3"/>
        <v>0</v>
      </c>
    </row>
    <row r="65" spans="1:11" ht="129" hidden="1" customHeight="1">
      <c r="A65" s="40">
        <v>8.1</v>
      </c>
      <c r="B65" s="146" t="s">
        <v>179</v>
      </c>
      <c r="C65" s="146"/>
      <c r="D65" s="146"/>
      <c r="E65" s="147" t="s">
        <v>180</v>
      </c>
      <c r="F65" s="147"/>
      <c r="G65" s="147"/>
      <c r="H65" s="48" t="s">
        <v>72</v>
      </c>
      <c r="I65" s="28">
        <v>0</v>
      </c>
      <c r="J65" s="27"/>
      <c r="K65" s="25">
        <f t="shared" si="3"/>
        <v>0</v>
      </c>
    </row>
    <row r="66" spans="1:11" ht="121.5" hidden="1" customHeight="1">
      <c r="A66" s="40">
        <v>8.11</v>
      </c>
      <c r="B66" s="146" t="s">
        <v>181</v>
      </c>
      <c r="C66" s="146"/>
      <c r="D66" s="146"/>
      <c r="E66" s="147" t="s">
        <v>182</v>
      </c>
      <c r="F66" s="147"/>
      <c r="G66" s="147"/>
      <c r="H66" s="48" t="s">
        <v>72</v>
      </c>
      <c r="I66" s="28">
        <v>0</v>
      </c>
      <c r="J66" s="27"/>
      <c r="K66" s="25">
        <f t="shared" si="3"/>
        <v>0</v>
      </c>
    </row>
    <row r="67" spans="1:11" ht="121.5" hidden="1" customHeight="1">
      <c r="A67" s="40">
        <v>8.1199999999999992</v>
      </c>
      <c r="B67" s="146" t="s">
        <v>183</v>
      </c>
      <c r="C67" s="146"/>
      <c r="D67" s="146"/>
      <c r="E67" s="147" t="s">
        <v>184</v>
      </c>
      <c r="F67" s="147"/>
      <c r="G67" s="147"/>
      <c r="H67" s="48" t="s">
        <v>72</v>
      </c>
      <c r="I67" s="28">
        <v>0</v>
      </c>
      <c r="J67" s="27"/>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75"/>
      <c r="H69" s="75"/>
      <c r="I69" s="75"/>
      <c r="J69" s="75"/>
      <c r="K69" s="75">
        <f>SUM(K8:K67)</f>
        <v>1008.4</v>
      </c>
    </row>
  </sheetData>
  <mergeCells count="135">
    <mergeCell ref="I4:K4"/>
    <mergeCell ref="B6:D6"/>
    <mergeCell ref="E6:G6"/>
    <mergeCell ref="A1:K1"/>
    <mergeCell ref="A2:K2"/>
    <mergeCell ref="A3:B3"/>
    <mergeCell ref="C3:D3"/>
    <mergeCell ref="F3:G3"/>
    <mergeCell ref="I3:K3"/>
    <mergeCell ref="B7:D7"/>
    <mergeCell ref="E7:G7"/>
    <mergeCell ref="B8:D8"/>
    <mergeCell ref="E8:G8"/>
    <mergeCell ref="B9:D9"/>
    <mergeCell ref="E9:G9"/>
    <mergeCell ref="A4:B4"/>
    <mergeCell ref="C4:D4"/>
    <mergeCell ref="F4:G4"/>
    <mergeCell ref="B13:D13"/>
    <mergeCell ref="E13:G13"/>
    <mergeCell ref="B14:D14"/>
    <mergeCell ref="E14:G14"/>
    <mergeCell ref="B15:D15"/>
    <mergeCell ref="E15:G15"/>
    <mergeCell ref="B10:D10"/>
    <mergeCell ref="E10:G10"/>
    <mergeCell ref="B11:D11"/>
    <mergeCell ref="E11:G11"/>
    <mergeCell ref="B12:D12"/>
    <mergeCell ref="E12:G12"/>
    <mergeCell ref="B19:D19"/>
    <mergeCell ref="E19:G19"/>
    <mergeCell ref="B20:D20"/>
    <mergeCell ref="E20:G20"/>
    <mergeCell ref="B21:D21"/>
    <mergeCell ref="E21:G21"/>
    <mergeCell ref="B16:D16"/>
    <mergeCell ref="E16:G16"/>
    <mergeCell ref="B17:D17"/>
    <mergeCell ref="E17:G17"/>
    <mergeCell ref="B18:D18"/>
    <mergeCell ref="E18:G18"/>
    <mergeCell ref="B25:D25"/>
    <mergeCell ref="E25:G25"/>
    <mergeCell ref="B26:D26"/>
    <mergeCell ref="E26:G26"/>
    <mergeCell ref="B27:D27"/>
    <mergeCell ref="E27:G27"/>
    <mergeCell ref="B22:D22"/>
    <mergeCell ref="E22:G22"/>
    <mergeCell ref="B23:D23"/>
    <mergeCell ref="E23:G23"/>
    <mergeCell ref="B24:D24"/>
    <mergeCell ref="E24:G24"/>
    <mergeCell ref="B31:D31"/>
    <mergeCell ref="E31:G31"/>
    <mergeCell ref="B32:D32"/>
    <mergeCell ref="E32:G32"/>
    <mergeCell ref="B33:D33"/>
    <mergeCell ref="E33:G33"/>
    <mergeCell ref="B28:D28"/>
    <mergeCell ref="E28:G28"/>
    <mergeCell ref="B29:D29"/>
    <mergeCell ref="E29:G29"/>
    <mergeCell ref="B30:D30"/>
    <mergeCell ref="E30:G30"/>
    <mergeCell ref="B37:D37"/>
    <mergeCell ref="E37:G37"/>
    <mergeCell ref="B38:D38"/>
    <mergeCell ref="E38:G38"/>
    <mergeCell ref="B39:D39"/>
    <mergeCell ref="E39:G39"/>
    <mergeCell ref="B34:D34"/>
    <mergeCell ref="E34:G34"/>
    <mergeCell ref="B35:D35"/>
    <mergeCell ref="E35:G35"/>
    <mergeCell ref="B36:D36"/>
    <mergeCell ref="E36:G36"/>
    <mergeCell ref="B43:D43"/>
    <mergeCell ref="E43:G43"/>
    <mergeCell ref="B44:D44"/>
    <mergeCell ref="E44:G44"/>
    <mergeCell ref="B45:D45"/>
    <mergeCell ref="E45:G45"/>
    <mergeCell ref="B40:D40"/>
    <mergeCell ref="E40:G40"/>
    <mergeCell ref="B41:D41"/>
    <mergeCell ref="E41:G41"/>
    <mergeCell ref="B42:D42"/>
    <mergeCell ref="E42:G42"/>
    <mergeCell ref="B49:D49"/>
    <mergeCell ref="E49:G49"/>
    <mergeCell ref="B50:D50"/>
    <mergeCell ref="E50:G50"/>
    <mergeCell ref="B51:D51"/>
    <mergeCell ref="E51:G51"/>
    <mergeCell ref="B46:D46"/>
    <mergeCell ref="E46:G46"/>
    <mergeCell ref="B47:D47"/>
    <mergeCell ref="E47:G47"/>
    <mergeCell ref="B48:D48"/>
    <mergeCell ref="E48:G48"/>
    <mergeCell ref="B55:D55"/>
    <mergeCell ref="E55:G55"/>
    <mergeCell ref="B56:D56"/>
    <mergeCell ref="E56:G56"/>
    <mergeCell ref="B57:D57"/>
    <mergeCell ref="E57:G57"/>
    <mergeCell ref="B52:D52"/>
    <mergeCell ref="E52:G52"/>
    <mergeCell ref="B53:D53"/>
    <mergeCell ref="E53:G53"/>
    <mergeCell ref="B54:D54"/>
    <mergeCell ref="E54:G54"/>
    <mergeCell ref="B61:D61"/>
    <mergeCell ref="E61:G61"/>
    <mergeCell ref="B62:D62"/>
    <mergeCell ref="E62:G62"/>
    <mergeCell ref="B63:D63"/>
    <mergeCell ref="E63:G63"/>
    <mergeCell ref="B58:D58"/>
    <mergeCell ref="E58:G58"/>
    <mergeCell ref="B59:D59"/>
    <mergeCell ref="E59:G59"/>
    <mergeCell ref="B60:D60"/>
    <mergeCell ref="E60:G60"/>
    <mergeCell ref="B67:D67"/>
    <mergeCell ref="E67:G67"/>
    <mergeCell ref="A68:K68"/>
    <mergeCell ref="B64:D64"/>
    <mergeCell ref="E64:G64"/>
    <mergeCell ref="B65:D65"/>
    <mergeCell ref="E65:G65"/>
    <mergeCell ref="B66:D66"/>
    <mergeCell ref="E66:G66"/>
  </mergeCells>
  <printOptions horizontalCentered="1" verticalCentered="1"/>
  <pageMargins left="0" right="0" top="0" bottom="0" header="0" footer="0"/>
  <pageSetup scale="58" orientation="portrait" r:id="rId1"/>
  <rowBreaks count="1" manualBreakCount="1">
    <brk id="69" max="10"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53">
    <tabColor theme="9"/>
  </sheetPr>
  <dimension ref="A1:K69"/>
  <sheetViews>
    <sheetView view="pageBreakPreview" topLeftCell="A24"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42578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403</v>
      </c>
      <c r="B3" s="280"/>
      <c r="C3" s="276" t="s">
        <v>30</v>
      </c>
      <c r="D3" s="278"/>
      <c r="E3" s="37" t="s">
        <v>44</v>
      </c>
      <c r="F3" s="276"/>
      <c r="G3" s="277"/>
      <c r="H3" s="35" t="s">
        <v>46</v>
      </c>
      <c r="I3" s="276" t="s">
        <v>410</v>
      </c>
      <c r="J3" s="277"/>
      <c r="K3" s="278"/>
    </row>
    <row r="4" spans="1:11" ht="39.75" customHeight="1">
      <c r="A4" s="279" t="s">
        <v>405</v>
      </c>
      <c r="B4" s="280"/>
      <c r="C4" s="276">
        <v>147</v>
      </c>
      <c r="D4" s="278"/>
      <c r="E4" s="38" t="s">
        <v>49</v>
      </c>
      <c r="F4" s="301"/>
      <c r="G4" s="302"/>
      <c r="H4" s="36" t="s">
        <v>406</v>
      </c>
      <c r="I4" s="276"/>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hidden="1" customHeight="1">
      <c r="A7" s="13">
        <v>1</v>
      </c>
      <c r="B7" s="201" t="s">
        <v>59</v>
      </c>
      <c r="C7" s="201"/>
      <c r="D7" s="201"/>
      <c r="E7" s="201" t="s">
        <v>60</v>
      </c>
      <c r="F7" s="201"/>
      <c r="G7" s="201"/>
      <c r="H7" s="9"/>
      <c r="I7" s="3"/>
      <c r="J7" s="3"/>
      <c r="K7" s="3"/>
    </row>
    <row r="8" spans="1:11" ht="116.25" hidden="1" customHeight="1">
      <c r="A8" s="12">
        <v>1.1000000000000001</v>
      </c>
      <c r="B8" s="182" t="s">
        <v>61</v>
      </c>
      <c r="C8" s="183"/>
      <c r="D8" s="184"/>
      <c r="E8" s="185" t="s">
        <v>62</v>
      </c>
      <c r="F8" s="186"/>
      <c r="G8" s="187"/>
      <c r="H8" s="46" t="s">
        <v>63</v>
      </c>
      <c r="I8" s="28">
        <v>0</v>
      </c>
      <c r="J8" s="27"/>
      <c r="K8" s="25">
        <f>J8*I8</f>
        <v>0</v>
      </c>
    </row>
    <row r="9" spans="1:11" ht="126.75" hidden="1" customHeight="1">
      <c r="A9" s="12">
        <v>1.2</v>
      </c>
      <c r="B9" s="172" t="s">
        <v>64</v>
      </c>
      <c r="C9" s="172"/>
      <c r="D9" s="172"/>
      <c r="E9" s="174" t="s">
        <v>65</v>
      </c>
      <c r="F9" s="174"/>
      <c r="G9" s="174"/>
      <c r="H9" s="46" t="s">
        <v>63</v>
      </c>
      <c r="I9" s="28">
        <v>0</v>
      </c>
      <c r="J9" s="27"/>
      <c r="K9" s="25">
        <f>J9*I9</f>
        <v>0</v>
      </c>
    </row>
    <row r="10" spans="1:11" ht="25.5" customHeight="1">
      <c r="A10" s="13">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v>21</v>
      </c>
      <c r="J11" s="27">
        <v>4</v>
      </c>
      <c r="K11" s="25">
        <f t="shared" ref="K11:K16" si="0">J11*I11</f>
        <v>84</v>
      </c>
    </row>
    <row r="12" spans="1:11" ht="104.25" customHeight="1">
      <c r="A12" s="14">
        <v>2.2000000000000002</v>
      </c>
      <c r="B12" s="182" t="s">
        <v>70</v>
      </c>
      <c r="C12" s="183"/>
      <c r="D12" s="184"/>
      <c r="E12" s="185" t="s">
        <v>71</v>
      </c>
      <c r="F12" s="186"/>
      <c r="G12" s="187"/>
      <c r="H12" s="48" t="s">
        <v>72</v>
      </c>
      <c r="I12" s="28">
        <v>15</v>
      </c>
      <c r="J12" s="27">
        <v>8</v>
      </c>
      <c r="K12" s="25">
        <f t="shared" si="0"/>
        <v>120</v>
      </c>
    </row>
    <row r="13" spans="1:11" ht="93" customHeight="1">
      <c r="A13" s="14">
        <v>2.2999999999999998</v>
      </c>
      <c r="B13" s="182" t="s">
        <v>73</v>
      </c>
      <c r="C13" s="183"/>
      <c r="D13" s="184"/>
      <c r="E13" s="185" t="s">
        <v>74</v>
      </c>
      <c r="F13" s="186"/>
      <c r="G13" s="187"/>
      <c r="H13" s="48" t="s">
        <v>72</v>
      </c>
      <c r="I13" s="28">
        <v>13</v>
      </c>
      <c r="J13" s="27">
        <v>11</v>
      </c>
      <c r="K13" s="25">
        <f t="shared" si="0"/>
        <v>143</v>
      </c>
    </row>
    <row r="14" spans="1:11" ht="157.5" customHeight="1">
      <c r="A14" s="14">
        <v>2.4</v>
      </c>
      <c r="B14" s="182" t="s">
        <v>75</v>
      </c>
      <c r="C14" s="183"/>
      <c r="D14" s="184"/>
      <c r="E14" s="185" t="s">
        <v>76</v>
      </c>
      <c r="F14" s="186"/>
      <c r="G14" s="187"/>
      <c r="H14" s="46" t="s">
        <v>63</v>
      </c>
      <c r="I14" s="28">
        <v>21</v>
      </c>
      <c r="J14" s="27">
        <v>15</v>
      </c>
      <c r="K14" s="25">
        <f t="shared" si="0"/>
        <v>315</v>
      </c>
    </row>
    <row r="15" spans="1:11" ht="84" hidden="1" customHeight="1">
      <c r="A15" s="12">
        <v>2.5</v>
      </c>
      <c r="B15" s="182" t="s">
        <v>77</v>
      </c>
      <c r="C15" s="183"/>
      <c r="D15" s="184"/>
      <c r="E15" s="185" t="s">
        <v>78</v>
      </c>
      <c r="F15" s="186"/>
      <c r="G15" s="187"/>
      <c r="H15" s="46" t="s">
        <v>63</v>
      </c>
      <c r="I15" s="28">
        <v>0</v>
      </c>
      <c r="J15" s="27"/>
      <c r="K15" s="25">
        <f t="shared" si="0"/>
        <v>0</v>
      </c>
    </row>
    <row r="16" spans="1:11" ht="131.44999999999999" hidden="1" customHeight="1">
      <c r="A16" s="14">
        <v>2.6</v>
      </c>
      <c r="B16" s="182" t="s">
        <v>79</v>
      </c>
      <c r="C16" s="183"/>
      <c r="D16" s="184"/>
      <c r="E16" s="185" t="s">
        <v>80</v>
      </c>
      <c r="F16" s="186"/>
      <c r="G16" s="187"/>
      <c r="H16" s="46" t="s">
        <v>63</v>
      </c>
      <c r="I16" s="28">
        <v>0</v>
      </c>
      <c r="J16" s="27"/>
      <c r="K16" s="25">
        <f t="shared" si="0"/>
        <v>0</v>
      </c>
    </row>
    <row r="17" spans="1:11" ht="30" hidden="1" customHeight="1">
      <c r="A17" s="15">
        <v>3</v>
      </c>
      <c r="B17" s="286" t="s">
        <v>81</v>
      </c>
      <c r="C17" s="286"/>
      <c r="D17" s="286"/>
      <c r="E17" s="285" t="s">
        <v>82</v>
      </c>
      <c r="F17" s="285"/>
      <c r="G17" s="285"/>
      <c r="H17" s="47"/>
      <c r="I17" s="29"/>
      <c r="J17" s="26"/>
      <c r="K17" s="26"/>
    </row>
    <row r="18" spans="1:11" ht="90" hidden="1" customHeight="1">
      <c r="A18" s="12">
        <v>3.1</v>
      </c>
      <c r="B18" s="182" t="s">
        <v>83</v>
      </c>
      <c r="C18" s="183"/>
      <c r="D18" s="184"/>
      <c r="E18" s="185" t="s">
        <v>84</v>
      </c>
      <c r="F18" s="186"/>
      <c r="G18" s="187"/>
      <c r="H18" s="46" t="s">
        <v>85</v>
      </c>
      <c r="I18" s="28">
        <v>0</v>
      </c>
      <c r="J18" s="27"/>
      <c r="K18" s="25">
        <f t="shared" ref="K18:K23" si="1">J18*I18</f>
        <v>0</v>
      </c>
    </row>
    <row r="19" spans="1:11" ht="108.6" hidden="1" customHeight="1">
      <c r="A19" s="12">
        <v>3.2</v>
      </c>
      <c r="B19" s="182" t="s">
        <v>86</v>
      </c>
      <c r="C19" s="183"/>
      <c r="D19" s="184"/>
      <c r="E19" s="185" t="s">
        <v>87</v>
      </c>
      <c r="F19" s="186"/>
      <c r="G19" s="187"/>
      <c r="H19" s="46" t="s">
        <v>63</v>
      </c>
      <c r="I19" s="28">
        <v>0</v>
      </c>
      <c r="J19" s="27"/>
      <c r="K19" s="25">
        <f t="shared" si="1"/>
        <v>0</v>
      </c>
    </row>
    <row r="20" spans="1:11" ht="116.1" hidden="1" customHeight="1">
      <c r="A20" s="12">
        <v>3.3</v>
      </c>
      <c r="B20" s="182" t="s">
        <v>88</v>
      </c>
      <c r="C20" s="183"/>
      <c r="D20" s="184"/>
      <c r="E20" s="185" t="s">
        <v>89</v>
      </c>
      <c r="F20" s="186"/>
      <c r="G20" s="187"/>
      <c r="H20" s="46" t="s">
        <v>63</v>
      </c>
      <c r="I20" s="28">
        <v>0</v>
      </c>
      <c r="J20" s="27"/>
      <c r="K20" s="25">
        <f t="shared" si="1"/>
        <v>0</v>
      </c>
    </row>
    <row r="21" spans="1:11" ht="91.5" hidden="1" customHeight="1">
      <c r="A21" s="34">
        <v>3.4</v>
      </c>
      <c r="B21" s="182" t="s">
        <v>90</v>
      </c>
      <c r="C21" s="183"/>
      <c r="D21" s="184"/>
      <c r="E21" s="185" t="s">
        <v>91</v>
      </c>
      <c r="F21" s="186"/>
      <c r="G21" s="187"/>
      <c r="H21" s="48" t="s">
        <v>85</v>
      </c>
      <c r="I21" s="28">
        <v>0</v>
      </c>
      <c r="J21" s="27"/>
      <c r="K21" s="25">
        <f t="shared" si="1"/>
        <v>0</v>
      </c>
    </row>
    <row r="22" spans="1:11" ht="119.1" hidden="1" customHeight="1">
      <c r="A22" s="34">
        <v>3.5</v>
      </c>
      <c r="B22" s="182" t="s">
        <v>92</v>
      </c>
      <c r="C22" s="183"/>
      <c r="D22" s="184"/>
      <c r="E22" s="185" t="s">
        <v>93</v>
      </c>
      <c r="F22" s="186"/>
      <c r="G22" s="187"/>
      <c r="H22" s="46" t="s">
        <v>63</v>
      </c>
      <c r="I22" s="28">
        <v>0</v>
      </c>
      <c r="J22" s="27"/>
      <c r="K22" s="25">
        <f t="shared" si="1"/>
        <v>0</v>
      </c>
    </row>
    <row r="23" spans="1:11" ht="91.5" hidden="1" customHeight="1">
      <c r="A23" s="34">
        <v>3.6</v>
      </c>
      <c r="B23" s="182" t="s">
        <v>94</v>
      </c>
      <c r="C23" s="183"/>
      <c r="D23" s="184"/>
      <c r="E23" s="185" t="s">
        <v>95</v>
      </c>
      <c r="F23" s="186"/>
      <c r="G23" s="187"/>
      <c r="H23" s="48" t="s">
        <v>85</v>
      </c>
      <c r="I23" s="28">
        <v>0</v>
      </c>
      <c r="J23" s="27"/>
      <c r="K23" s="25">
        <f t="shared" si="1"/>
        <v>0</v>
      </c>
    </row>
    <row r="24" spans="1:11" ht="28.5" customHeight="1">
      <c r="A24" s="16">
        <v>4</v>
      </c>
      <c r="B24" s="285" t="s">
        <v>96</v>
      </c>
      <c r="C24" s="285"/>
      <c r="D24" s="285"/>
      <c r="E24" s="285" t="s">
        <v>97</v>
      </c>
      <c r="F24" s="285"/>
      <c r="G24" s="285"/>
      <c r="H24" s="47"/>
      <c r="I24" s="29"/>
      <c r="J24" s="26"/>
      <c r="K24" s="26"/>
    </row>
    <row r="25" spans="1:11" ht="148.5" hidden="1" customHeight="1">
      <c r="A25" s="12">
        <v>4.0999999999999996</v>
      </c>
      <c r="B25" s="182" t="s">
        <v>98</v>
      </c>
      <c r="C25" s="183"/>
      <c r="D25" s="184"/>
      <c r="E25" s="185" t="s">
        <v>99</v>
      </c>
      <c r="F25" s="186"/>
      <c r="G25" s="187"/>
      <c r="H25" s="46" t="s">
        <v>63</v>
      </c>
      <c r="I25" s="28">
        <v>0</v>
      </c>
      <c r="J25" s="27"/>
      <c r="K25" s="25">
        <f>J25*I25</f>
        <v>0</v>
      </c>
    </row>
    <row r="26" spans="1:11" ht="112.5" customHeight="1">
      <c r="A26" s="14">
        <v>4.2</v>
      </c>
      <c r="B26" s="182" t="s">
        <v>100</v>
      </c>
      <c r="C26" s="183"/>
      <c r="D26" s="184"/>
      <c r="E26" s="185" t="s">
        <v>101</v>
      </c>
      <c r="F26" s="186"/>
      <c r="G26" s="187"/>
      <c r="H26" s="46" t="s">
        <v>63</v>
      </c>
      <c r="I26" s="28">
        <v>2.1</v>
      </c>
      <c r="J26" s="27">
        <v>90</v>
      </c>
      <c r="K26" s="25">
        <f>J26*I26</f>
        <v>189</v>
      </c>
    </row>
    <row r="27" spans="1:11" ht="89.1" hidden="1" customHeight="1">
      <c r="A27" s="12">
        <v>4.3</v>
      </c>
      <c r="B27" s="182" t="s">
        <v>102</v>
      </c>
      <c r="C27" s="183"/>
      <c r="D27" s="184"/>
      <c r="E27" s="185" t="s">
        <v>103</v>
      </c>
      <c r="F27" s="186"/>
      <c r="G27" s="187"/>
      <c r="H27" s="46" t="s">
        <v>63</v>
      </c>
      <c r="I27" s="28">
        <v>0</v>
      </c>
      <c r="J27" s="27"/>
      <c r="K27" s="25">
        <f>J27*I27</f>
        <v>0</v>
      </c>
    </row>
    <row r="28" spans="1:11" ht="97.5" hidden="1" customHeight="1">
      <c r="A28" s="14">
        <v>4.4000000000000004</v>
      </c>
      <c r="B28" s="182" t="s">
        <v>104</v>
      </c>
      <c r="C28" s="183"/>
      <c r="D28" s="184"/>
      <c r="E28" s="185" t="s">
        <v>105</v>
      </c>
      <c r="F28" s="186"/>
      <c r="G28" s="187"/>
      <c r="H28" s="49" t="s">
        <v>106</v>
      </c>
      <c r="I28" s="28">
        <v>0</v>
      </c>
      <c r="J28" s="27"/>
      <c r="K28" s="25">
        <f>J28*I28</f>
        <v>0</v>
      </c>
    </row>
    <row r="29" spans="1:11" ht="137.25" customHeight="1">
      <c r="A29" s="14">
        <v>4.5</v>
      </c>
      <c r="B29" s="182" t="s">
        <v>107</v>
      </c>
      <c r="C29" s="183"/>
      <c r="D29" s="184"/>
      <c r="E29" s="185" t="s">
        <v>108</v>
      </c>
      <c r="F29" s="186"/>
      <c r="G29" s="187"/>
      <c r="H29" s="48" t="s">
        <v>106</v>
      </c>
      <c r="I29" s="28">
        <v>1.1499999999999999</v>
      </c>
      <c r="J29" s="27">
        <v>35</v>
      </c>
      <c r="K29" s="25">
        <f>J29*I29</f>
        <v>40.25</v>
      </c>
    </row>
    <row r="30" spans="1:11" ht="33" hidden="1" customHeight="1">
      <c r="A30" s="16">
        <v>5</v>
      </c>
      <c r="B30" s="285" t="s">
        <v>109</v>
      </c>
      <c r="C30" s="285"/>
      <c r="D30" s="285"/>
      <c r="E30" s="285" t="s">
        <v>110</v>
      </c>
      <c r="F30" s="285"/>
      <c r="G30" s="285"/>
      <c r="H30" s="47"/>
      <c r="I30" s="30"/>
      <c r="J30" s="26"/>
      <c r="K30" s="26"/>
    </row>
    <row r="31" spans="1:11" ht="167.25" hidden="1" customHeight="1">
      <c r="A31" s="14">
        <v>5.0999999999999996</v>
      </c>
      <c r="B31" s="172" t="s">
        <v>111</v>
      </c>
      <c r="C31" s="172"/>
      <c r="D31" s="172"/>
      <c r="E31" s="174" t="s">
        <v>112</v>
      </c>
      <c r="F31" s="174"/>
      <c r="G31" s="174"/>
      <c r="H31" s="48" t="s">
        <v>72</v>
      </c>
      <c r="I31" s="28">
        <v>0</v>
      </c>
      <c r="J31" s="27"/>
      <c r="K31" s="25">
        <f>J31*I31</f>
        <v>0</v>
      </c>
    </row>
    <row r="32" spans="1:11" ht="135" hidden="1" customHeight="1">
      <c r="A32" s="14">
        <v>5.2</v>
      </c>
      <c r="B32" s="172" t="s">
        <v>113</v>
      </c>
      <c r="C32" s="172"/>
      <c r="D32" s="172"/>
      <c r="E32" s="287" t="s">
        <v>114</v>
      </c>
      <c r="F32" s="287"/>
      <c r="G32" s="287"/>
      <c r="H32" s="48" t="s">
        <v>63</v>
      </c>
      <c r="I32" s="28">
        <v>0</v>
      </c>
      <c r="J32" s="27"/>
      <c r="K32" s="25">
        <f>J32*I32</f>
        <v>0</v>
      </c>
    </row>
    <row r="33" spans="1:11" ht="33" hidden="1" customHeight="1">
      <c r="A33" s="41">
        <v>6</v>
      </c>
      <c r="B33" s="288" t="s">
        <v>115</v>
      </c>
      <c r="C33" s="289"/>
      <c r="D33" s="290"/>
      <c r="E33" s="288" t="s">
        <v>116</v>
      </c>
      <c r="F33" s="289"/>
      <c r="G33" s="290"/>
      <c r="H33" s="50"/>
      <c r="I33" s="30"/>
      <c r="J33" s="26"/>
      <c r="K33" s="26"/>
    </row>
    <row r="34" spans="1:11" ht="112.5" hidden="1" customHeight="1">
      <c r="A34" s="12">
        <v>6.1</v>
      </c>
      <c r="B34" s="182" t="s">
        <v>117</v>
      </c>
      <c r="C34" s="183"/>
      <c r="D34" s="184"/>
      <c r="E34" s="185" t="s">
        <v>118</v>
      </c>
      <c r="F34" s="186"/>
      <c r="G34" s="187"/>
      <c r="H34" s="46" t="s">
        <v>85</v>
      </c>
      <c r="I34" s="28">
        <v>0</v>
      </c>
      <c r="J34" s="27"/>
      <c r="K34" s="25">
        <f>J34*I34</f>
        <v>0</v>
      </c>
    </row>
    <row r="35" spans="1:11" ht="113.25" hidden="1" customHeight="1">
      <c r="A35" s="12">
        <v>6.2</v>
      </c>
      <c r="B35" s="182" t="s">
        <v>119</v>
      </c>
      <c r="C35" s="183"/>
      <c r="D35" s="184"/>
      <c r="E35" s="185" t="s">
        <v>120</v>
      </c>
      <c r="F35" s="186"/>
      <c r="G35" s="187"/>
      <c r="H35" s="48" t="s">
        <v>85</v>
      </c>
      <c r="I35" s="28">
        <v>0</v>
      </c>
      <c r="J35" s="27"/>
      <c r="K35" s="25">
        <f>J35*I35</f>
        <v>0</v>
      </c>
    </row>
    <row r="36" spans="1:11" ht="113.25" hidden="1" customHeight="1">
      <c r="A36" s="12">
        <v>6.3</v>
      </c>
      <c r="B36" s="172" t="s">
        <v>121</v>
      </c>
      <c r="C36" s="172"/>
      <c r="D36" s="172"/>
      <c r="E36" s="174" t="s">
        <v>122</v>
      </c>
      <c r="F36" s="174"/>
      <c r="G36" s="174"/>
      <c r="H36" s="48" t="s">
        <v>85</v>
      </c>
      <c r="I36" s="28">
        <v>0</v>
      </c>
      <c r="J36" s="27"/>
      <c r="K36" s="25">
        <f t="shared" ref="K36:K54" si="2">J36*I36</f>
        <v>0</v>
      </c>
    </row>
    <row r="37" spans="1:11" ht="113.25" hidden="1" customHeight="1">
      <c r="A37" s="12">
        <v>6.4</v>
      </c>
      <c r="B37" s="172" t="s">
        <v>123</v>
      </c>
      <c r="C37" s="172"/>
      <c r="D37" s="172"/>
      <c r="E37" s="174" t="s">
        <v>124</v>
      </c>
      <c r="F37" s="174"/>
      <c r="G37" s="174"/>
      <c r="H37" s="48" t="s">
        <v>85</v>
      </c>
      <c r="I37" s="28">
        <v>0</v>
      </c>
      <c r="J37" s="27"/>
      <c r="K37" s="25">
        <f t="shared" si="2"/>
        <v>0</v>
      </c>
    </row>
    <row r="38" spans="1:11" ht="113.25" hidden="1" customHeight="1">
      <c r="A38" s="12">
        <v>6.5</v>
      </c>
      <c r="B38" s="172" t="s">
        <v>125</v>
      </c>
      <c r="C38" s="172"/>
      <c r="D38" s="172"/>
      <c r="E38" s="174" t="s">
        <v>126</v>
      </c>
      <c r="F38" s="174"/>
      <c r="G38" s="174"/>
      <c r="H38" s="48" t="s">
        <v>72</v>
      </c>
      <c r="I38" s="28">
        <v>0</v>
      </c>
      <c r="J38" s="27"/>
      <c r="K38" s="25">
        <f t="shared" si="2"/>
        <v>0</v>
      </c>
    </row>
    <row r="39" spans="1:11" ht="87.75" hidden="1" customHeight="1">
      <c r="A39" s="12">
        <v>6.6</v>
      </c>
      <c r="B39" s="172" t="s">
        <v>127</v>
      </c>
      <c r="C39" s="172"/>
      <c r="D39" s="172"/>
      <c r="E39" s="174" t="s">
        <v>128</v>
      </c>
      <c r="F39" s="174"/>
      <c r="G39" s="174"/>
      <c r="H39" s="48" t="s">
        <v>85</v>
      </c>
      <c r="I39" s="28">
        <v>0</v>
      </c>
      <c r="J39" s="27"/>
      <c r="K39" s="25">
        <f t="shared" si="2"/>
        <v>0</v>
      </c>
    </row>
    <row r="40" spans="1:11" ht="113.25" hidden="1" customHeight="1">
      <c r="A40" s="12">
        <v>6.7</v>
      </c>
      <c r="B40" s="172" t="s">
        <v>129</v>
      </c>
      <c r="C40" s="172"/>
      <c r="D40" s="172"/>
      <c r="E40" s="174" t="s">
        <v>130</v>
      </c>
      <c r="F40" s="174"/>
      <c r="G40" s="174"/>
      <c r="H40" s="48" t="s">
        <v>72</v>
      </c>
      <c r="I40" s="28">
        <v>0</v>
      </c>
      <c r="J40" s="27"/>
      <c r="K40" s="25">
        <f t="shared" si="2"/>
        <v>0</v>
      </c>
    </row>
    <row r="41" spans="1:11" ht="137.1" hidden="1" customHeight="1">
      <c r="A41" s="12">
        <v>6.8</v>
      </c>
      <c r="B41" s="172" t="s">
        <v>131</v>
      </c>
      <c r="C41" s="172"/>
      <c r="D41" s="172"/>
      <c r="E41" s="174" t="s">
        <v>132</v>
      </c>
      <c r="F41" s="174"/>
      <c r="G41" s="174"/>
      <c r="H41" s="48" t="s">
        <v>85</v>
      </c>
      <c r="I41" s="28">
        <v>0</v>
      </c>
      <c r="J41" s="27"/>
      <c r="K41" s="25">
        <f t="shared" si="2"/>
        <v>0</v>
      </c>
    </row>
    <row r="42" spans="1:11" ht="72" hidden="1" customHeight="1">
      <c r="A42" s="12">
        <v>6.9</v>
      </c>
      <c r="B42" s="172" t="s">
        <v>133</v>
      </c>
      <c r="C42" s="172"/>
      <c r="D42" s="172"/>
      <c r="E42" s="174" t="s">
        <v>134</v>
      </c>
      <c r="F42" s="174"/>
      <c r="G42" s="174"/>
      <c r="H42" s="48" t="s">
        <v>85</v>
      </c>
      <c r="I42" s="28">
        <v>0</v>
      </c>
      <c r="J42" s="27"/>
      <c r="K42" s="25">
        <f t="shared" si="2"/>
        <v>0</v>
      </c>
    </row>
    <row r="43" spans="1:11" ht="75" hidden="1" customHeight="1">
      <c r="A43" s="40">
        <v>6.1</v>
      </c>
      <c r="B43" s="172" t="s">
        <v>135</v>
      </c>
      <c r="C43" s="172"/>
      <c r="D43" s="172"/>
      <c r="E43" s="174" t="s">
        <v>136</v>
      </c>
      <c r="F43" s="174"/>
      <c r="G43" s="174"/>
      <c r="H43" s="48" t="s">
        <v>85</v>
      </c>
      <c r="I43" s="28">
        <v>0</v>
      </c>
      <c r="J43" s="27"/>
      <c r="K43" s="25">
        <f t="shared" si="2"/>
        <v>0</v>
      </c>
    </row>
    <row r="44" spans="1:11" ht="57.75" hidden="1" customHeight="1">
      <c r="A44" s="40">
        <v>6.11</v>
      </c>
      <c r="B44" s="172" t="s">
        <v>137</v>
      </c>
      <c r="C44" s="172"/>
      <c r="D44" s="172"/>
      <c r="E44" s="174" t="s">
        <v>138</v>
      </c>
      <c r="F44" s="174"/>
      <c r="G44" s="174"/>
      <c r="H44" s="48" t="s">
        <v>85</v>
      </c>
      <c r="I44" s="28">
        <v>0</v>
      </c>
      <c r="J44" s="27"/>
      <c r="K44" s="25">
        <f t="shared" si="2"/>
        <v>0</v>
      </c>
    </row>
    <row r="45" spans="1:11" ht="111" hidden="1" customHeight="1">
      <c r="A45" s="40">
        <v>6.12</v>
      </c>
      <c r="B45" s="172" t="s">
        <v>139</v>
      </c>
      <c r="C45" s="172"/>
      <c r="D45" s="172"/>
      <c r="E45" s="174" t="s">
        <v>140</v>
      </c>
      <c r="F45" s="174"/>
      <c r="G45" s="174"/>
      <c r="H45" s="48" t="s">
        <v>85</v>
      </c>
      <c r="I45" s="28">
        <v>0</v>
      </c>
      <c r="J45" s="27"/>
      <c r="K45" s="25">
        <f t="shared" si="2"/>
        <v>0</v>
      </c>
    </row>
    <row r="46" spans="1:11" ht="106.35" hidden="1" customHeight="1">
      <c r="A46" s="40">
        <v>6.13</v>
      </c>
      <c r="B46" s="172" t="s">
        <v>141</v>
      </c>
      <c r="C46" s="172"/>
      <c r="D46" s="172"/>
      <c r="E46" s="174" t="s">
        <v>142</v>
      </c>
      <c r="F46" s="174"/>
      <c r="G46" s="174"/>
      <c r="H46" s="48" t="s">
        <v>85</v>
      </c>
      <c r="I46" s="28">
        <v>0</v>
      </c>
      <c r="J46" s="27"/>
      <c r="K46" s="25">
        <f t="shared" si="2"/>
        <v>0</v>
      </c>
    </row>
    <row r="47" spans="1:11" ht="97.35" hidden="1" customHeight="1">
      <c r="A47" s="40">
        <v>6.14</v>
      </c>
      <c r="B47" s="172" t="s">
        <v>143</v>
      </c>
      <c r="C47" s="172"/>
      <c r="D47" s="172"/>
      <c r="E47" s="173" t="s">
        <v>144</v>
      </c>
      <c r="F47" s="173"/>
      <c r="G47" s="173"/>
      <c r="H47" s="48" t="s">
        <v>85</v>
      </c>
      <c r="I47" s="28">
        <v>0</v>
      </c>
      <c r="J47" s="27"/>
      <c r="K47" s="25">
        <f t="shared" si="2"/>
        <v>0</v>
      </c>
    </row>
    <row r="48" spans="1:11" ht="113.45" hidden="1" customHeight="1">
      <c r="A48" s="40">
        <v>6.15</v>
      </c>
      <c r="B48" s="172" t="s">
        <v>145</v>
      </c>
      <c r="C48" s="172"/>
      <c r="D48" s="172"/>
      <c r="E48" s="174" t="s">
        <v>146</v>
      </c>
      <c r="F48" s="174"/>
      <c r="G48" s="174"/>
      <c r="H48" s="48" t="s">
        <v>85</v>
      </c>
      <c r="I48" s="28">
        <v>0</v>
      </c>
      <c r="J48" s="27"/>
      <c r="K48" s="25">
        <f t="shared" si="2"/>
        <v>0</v>
      </c>
    </row>
    <row r="49" spans="1:11" ht="97.5" hidden="1" customHeight="1">
      <c r="A49" s="40">
        <v>6.16</v>
      </c>
      <c r="B49" s="172" t="s">
        <v>147</v>
      </c>
      <c r="C49" s="172"/>
      <c r="D49" s="172"/>
      <c r="E49" s="173" t="s">
        <v>148</v>
      </c>
      <c r="F49" s="173"/>
      <c r="G49" s="173"/>
      <c r="H49" s="48" t="s">
        <v>85</v>
      </c>
      <c r="I49" s="28">
        <v>0</v>
      </c>
      <c r="J49" s="27"/>
      <c r="K49" s="25">
        <f t="shared" si="2"/>
        <v>0</v>
      </c>
    </row>
    <row r="50" spans="1:11" ht="110.1" hidden="1" customHeight="1">
      <c r="A50" s="40">
        <v>6.17</v>
      </c>
      <c r="B50" s="172" t="s">
        <v>149</v>
      </c>
      <c r="C50" s="172"/>
      <c r="D50" s="172"/>
      <c r="E50" s="174" t="s">
        <v>150</v>
      </c>
      <c r="F50" s="174"/>
      <c r="G50" s="174"/>
      <c r="H50" s="48" t="s">
        <v>85</v>
      </c>
      <c r="I50" s="28">
        <v>0</v>
      </c>
      <c r="J50" s="27"/>
      <c r="K50" s="25">
        <f t="shared" si="2"/>
        <v>0</v>
      </c>
    </row>
    <row r="51" spans="1:11" ht="138.6" hidden="1" customHeight="1">
      <c r="A51" s="40">
        <v>6.1800000000000104</v>
      </c>
      <c r="B51" s="172" t="s">
        <v>151</v>
      </c>
      <c r="C51" s="172"/>
      <c r="D51" s="172"/>
      <c r="E51" s="174" t="s">
        <v>152</v>
      </c>
      <c r="F51" s="174"/>
      <c r="G51" s="174"/>
      <c r="H51" s="48" t="s">
        <v>153</v>
      </c>
      <c r="I51" s="28">
        <v>0</v>
      </c>
      <c r="J51" s="27"/>
      <c r="K51" s="25">
        <f t="shared" si="2"/>
        <v>0</v>
      </c>
    </row>
    <row r="52" spans="1:11" ht="31.5" hidden="1" customHeight="1">
      <c r="A52" s="31">
        <v>7</v>
      </c>
      <c r="B52" s="291" t="s">
        <v>154</v>
      </c>
      <c r="C52" s="292"/>
      <c r="D52" s="293"/>
      <c r="E52" s="294" t="s">
        <v>155</v>
      </c>
      <c r="F52" s="294"/>
      <c r="G52" s="294"/>
      <c r="H52" s="51"/>
      <c r="I52" s="32"/>
      <c r="J52" s="32"/>
      <c r="K52" s="33"/>
    </row>
    <row r="53" spans="1:11" ht="113.25" hidden="1" customHeight="1">
      <c r="A53" s="14">
        <v>7.1</v>
      </c>
      <c r="B53" s="172" t="s">
        <v>156</v>
      </c>
      <c r="C53" s="172"/>
      <c r="D53" s="172"/>
      <c r="E53" s="174" t="s">
        <v>157</v>
      </c>
      <c r="F53" s="174"/>
      <c r="G53" s="174"/>
      <c r="H53" s="48"/>
      <c r="I53" s="28">
        <v>0</v>
      </c>
      <c r="J53" s="27"/>
      <c r="K53" s="25">
        <f t="shared" si="2"/>
        <v>0</v>
      </c>
    </row>
    <row r="54" spans="1:11" ht="113.25" hidden="1" customHeight="1">
      <c r="A54" s="14">
        <v>7.2</v>
      </c>
      <c r="B54" s="172" t="s">
        <v>158</v>
      </c>
      <c r="C54" s="172"/>
      <c r="D54" s="172"/>
      <c r="E54" s="173" t="s">
        <v>159</v>
      </c>
      <c r="F54" s="173"/>
      <c r="G54" s="173"/>
      <c r="H54" s="48"/>
      <c r="I54" s="28">
        <v>0</v>
      </c>
      <c r="J54" s="27"/>
      <c r="K54" s="25">
        <f t="shared" si="2"/>
        <v>0</v>
      </c>
    </row>
    <row r="55" spans="1:11" ht="31.5" hidden="1" customHeight="1" thickBot="1">
      <c r="A55" s="31">
        <v>8</v>
      </c>
      <c r="B55" s="291" t="s">
        <v>160</v>
      </c>
      <c r="C55" s="292"/>
      <c r="D55" s="293"/>
      <c r="E55" s="294" t="s">
        <v>161</v>
      </c>
      <c r="F55" s="294"/>
      <c r="G55" s="294"/>
      <c r="H55" s="51"/>
      <c r="I55" s="32"/>
      <c r="J55" s="32"/>
      <c r="K55" s="33"/>
    </row>
    <row r="56" spans="1:11" ht="127.5" hidden="1" customHeight="1" thickBot="1">
      <c r="A56" s="42">
        <v>8.1</v>
      </c>
      <c r="B56" s="295" t="s">
        <v>162</v>
      </c>
      <c r="C56" s="296"/>
      <c r="D56" s="297"/>
      <c r="E56" s="298" t="s">
        <v>163</v>
      </c>
      <c r="F56" s="299"/>
      <c r="G56" s="300"/>
      <c r="H56" s="52" t="s">
        <v>85</v>
      </c>
      <c r="I56" s="43">
        <v>0</v>
      </c>
      <c r="J56" s="44"/>
      <c r="K56" s="45">
        <f t="shared" ref="K56:K67" si="3">I56*J56</f>
        <v>0</v>
      </c>
    </row>
    <row r="57" spans="1:11" ht="124.5" hidden="1" customHeight="1" thickBot="1">
      <c r="A57" s="14">
        <v>8.1999999999999993</v>
      </c>
      <c r="B57" s="146" t="s">
        <v>164</v>
      </c>
      <c r="C57" s="146"/>
      <c r="D57" s="146"/>
      <c r="E57" s="147" t="s">
        <v>165</v>
      </c>
      <c r="F57" s="147"/>
      <c r="G57" s="147"/>
      <c r="H57" s="48" t="s">
        <v>85</v>
      </c>
      <c r="I57" s="43">
        <v>0</v>
      </c>
      <c r="J57" s="44"/>
      <c r="K57" s="45">
        <f t="shared" si="3"/>
        <v>0</v>
      </c>
    </row>
    <row r="58" spans="1:11" ht="120" hidden="1" customHeight="1">
      <c r="A58" s="42">
        <v>8.3000000000000007</v>
      </c>
      <c r="B58" s="170" t="s">
        <v>164</v>
      </c>
      <c r="C58" s="170"/>
      <c r="D58" s="170"/>
      <c r="E58" s="171" t="s">
        <v>166</v>
      </c>
      <c r="F58" s="171"/>
      <c r="G58" s="171"/>
      <c r="H58" s="49" t="s">
        <v>85</v>
      </c>
      <c r="I58" s="43">
        <v>0</v>
      </c>
      <c r="J58" s="44"/>
      <c r="K58" s="45">
        <f t="shared" si="3"/>
        <v>0</v>
      </c>
    </row>
    <row r="59" spans="1:11" ht="150" hidden="1" customHeight="1" thickBot="1">
      <c r="A59" s="14">
        <v>8.4</v>
      </c>
      <c r="B59" s="146" t="s">
        <v>167</v>
      </c>
      <c r="C59" s="146"/>
      <c r="D59" s="146"/>
      <c r="E59" s="147" t="s">
        <v>168</v>
      </c>
      <c r="F59" s="147"/>
      <c r="G59" s="147"/>
      <c r="H59" s="48" t="s">
        <v>85</v>
      </c>
      <c r="I59" s="28">
        <v>0</v>
      </c>
      <c r="J59" s="27"/>
      <c r="K59" s="45">
        <f t="shared" si="3"/>
        <v>0</v>
      </c>
    </row>
    <row r="60" spans="1:11" ht="148.5" hidden="1" customHeight="1">
      <c r="A60" s="42">
        <v>8.5</v>
      </c>
      <c r="B60" s="146" t="s">
        <v>169</v>
      </c>
      <c r="C60" s="146"/>
      <c r="D60" s="146"/>
      <c r="E60" s="147" t="s">
        <v>170</v>
      </c>
      <c r="F60" s="147"/>
      <c r="G60" s="147"/>
      <c r="H60" s="48" t="s">
        <v>85</v>
      </c>
      <c r="I60" s="28">
        <v>0</v>
      </c>
      <c r="J60" s="27"/>
      <c r="K60" s="25">
        <f t="shared" si="3"/>
        <v>0</v>
      </c>
    </row>
    <row r="61" spans="1:11" ht="172.5" hidden="1" customHeight="1" thickBot="1">
      <c r="A61" s="14">
        <v>8.6</v>
      </c>
      <c r="B61" s="146" t="s">
        <v>171</v>
      </c>
      <c r="C61" s="146"/>
      <c r="D61" s="146"/>
      <c r="E61" s="147" t="s">
        <v>172</v>
      </c>
      <c r="F61" s="147"/>
      <c r="G61" s="147"/>
      <c r="H61" s="48" t="s">
        <v>85</v>
      </c>
      <c r="I61" s="28">
        <v>0</v>
      </c>
      <c r="J61" s="27"/>
      <c r="K61" s="25">
        <f t="shared" si="3"/>
        <v>0</v>
      </c>
    </row>
    <row r="62" spans="1:11" ht="150" hidden="1" customHeight="1">
      <c r="A62" s="42">
        <v>8.6999999999999993</v>
      </c>
      <c r="B62" s="146" t="s">
        <v>173</v>
      </c>
      <c r="C62" s="146"/>
      <c r="D62" s="146"/>
      <c r="E62" s="147" t="s">
        <v>174</v>
      </c>
      <c r="F62" s="147"/>
      <c r="G62" s="147"/>
      <c r="H62" s="48" t="s">
        <v>85</v>
      </c>
      <c r="I62" s="28">
        <v>0</v>
      </c>
      <c r="J62" s="27"/>
      <c r="K62" s="25">
        <f t="shared" si="3"/>
        <v>0</v>
      </c>
    </row>
    <row r="63" spans="1:11" ht="195.75" hidden="1" customHeight="1" thickBot="1">
      <c r="A63" s="14">
        <v>8.8000000000000007</v>
      </c>
      <c r="B63" s="146" t="s">
        <v>175</v>
      </c>
      <c r="C63" s="146"/>
      <c r="D63" s="146"/>
      <c r="E63" s="147" t="s">
        <v>176</v>
      </c>
      <c r="F63" s="147"/>
      <c r="G63" s="147"/>
      <c r="H63" s="48" t="s">
        <v>85</v>
      </c>
      <c r="I63" s="28">
        <v>0</v>
      </c>
      <c r="J63" s="27"/>
      <c r="K63" s="25">
        <f t="shared" si="3"/>
        <v>0</v>
      </c>
    </row>
    <row r="64" spans="1:11" ht="150" hidden="1" customHeight="1">
      <c r="A64" s="42">
        <v>8.9</v>
      </c>
      <c r="B64" s="146" t="s">
        <v>177</v>
      </c>
      <c r="C64" s="146"/>
      <c r="D64" s="146"/>
      <c r="E64" s="147" t="s">
        <v>178</v>
      </c>
      <c r="F64" s="147"/>
      <c r="G64" s="147"/>
      <c r="H64" s="48" t="s">
        <v>72</v>
      </c>
      <c r="I64" s="28">
        <v>0</v>
      </c>
      <c r="J64" s="27"/>
      <c r="K64" s="25">
        <f t="shared" si="3"/>
        <v>0</v>
      </c>
    </row>
    <row r="65" spans="1:11" ht="129" hidden="1" customHeight="1">
      <c r="A65" s="40">
        <v>8.1</v>
      </c>
      <c r="B65" s="146" t="s">
        <v>179</v>
      </c>
      <c r="C65" s="146"/>
      <c r="D65" s="146"/>
      <c r="E65" s="147" t="s">
        <v>180</v>
      </c>
      <c r="F65" s="147"/>
      <c r="G65" s="147"/>
      <c r="H65" s="48" t="s">
        <v>72</v>
      </c>
      <c r="I65" s="28">
        <v>0</v>
      </c>
      <c r="J65" s="27"/>
      <c r="K65" s="25">
        <f t="shared" si="3"/>
        <v>0</v>
      </c>
    </row>
    <row r="66" spans="1:11" ht="121.5" hidden="1" customHeight="1">
      <c r="A66" s="40">
        <v>8.11</v>
      </c>
      <c r="B66" s="146" t="s">
        <v>181</v>
      </c>
      <c r="C66" s="146"/>
      <c r="D66" s="146"/>
      <c r="E66" s="147" t="s">
        <v>182</v>
      </c>
      <c r="F66" s="147"/>
      <c r="G66" s="147"/>
      <c r="H66" s="48" t="s">
        <v>72</v>
      </c>
      <c r="I66" s="28">
        <v>0</v>
      </c>
      <c r="J66" s="27"/>
      <c r="K66" s="25">
        <f t="shared" si="3"/>
        <v>0</v>
      </c>
    </row>
    <row r="67" spans="1:11" ht="121.5" hidden="1" customHeight="1">
      <c r="A67" s="40">
        <v>8.1199999999999992</v>
      </c>
      <c r="B67" s="146" t="s">
        <v>183</v>
      </c>
      <c r="C67" s="146"/>
      <c r="D67" s="146"/>
      <c r="E67" s="147" t="s">
        <v>184</v>
      </c>
      <c r="F67" s="147"/>
      <c r="G67" s="147"/>
      <c r="H67" s="48" t="s">
        <v>72</v>
      </c>
      <c r="I67" s="28">
        <v>0</v>
      </c>
      <c r="J67" s="27"/>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891.25</v>
      </c>
    </row>
  </sheetData>
  <mergeCells count="135">
    <mergeCell ref="I4:K4"/>
    <mergeCell ref="B6:D6"/>
    <mergeCell ref="E6:G6"/>
    <mergeCell ref="A1:K1"/>
    <mergeCell ref="A2:K2"/>
    <mergeCell ref="A3:B3"/>
    <mergeCell ref="C3:D3"/>
    <mergeCell ref="F3:G3"/>
    <mergeCell ref="I3:K3"/>
    <mergeCell ref="B7:D7"/>
    <mergeCell ref="E7:G7"/>
    <mergeCell ref="B8:D8"/>
    <mergeCell ref="E8:G8"/>
    <mergeCell ref="B9:D9"/>
    <mergeCell ref="E9:G9"/>
    <mergeCell ref="A4:B4"/>
    <mergeCell ref="C4:D4"/>
    <mergeCell ref="F4:G4"/>
    <mergeCell ref="B13:D13"/>
    <mergeCell ref="E13:G13"/>
    <mergeCell ref="B14:D14"/>
    <mergeCell ref="E14:G14"/>
    <mergeCell ref="B15:D15"/>
    <mergeCell ref="E15:G15"/>
    <mergeCell ref="B10:D10"/>
    <mergeCell ref="E10:G10"/>
    <mergeCell ref="B11:D11"/>
    <mergeCell ref="E11:G11"/>
    <mergeCell ref="B12:D12"/>
    <mergeCell ref="E12:G12"/>
    <mergeCell ref="B19:D19"/>
    <mergeCell ref="E19:G19"/>
    <mergeCell ref="B20:D20"/>
    <mergeCell ref="E20:G20"/>
    <mergeCell ref="B21:D21"/>
    <mergeCell ref="E21:G21"/>
    <mergeCell ref="B16:D16"/>
    <mergeCell ref="E16:G16"/>
    <mergeCell ref="B17:D17"/>
    <mergeCell ref="E17:G17"/>
    <mergeCell ref="B18:D18"/>
    <mergeCell ref="E18:G18"/>
    <mergeCell ref="B25:D25"/>
    <mergeCell ref="E25:G25"/>
    <mergeCell ref="B26:D26"/>
    <mergeCell ref="E26:G26"/>
    <mergeCell ref="B27:D27"/>
    <mergeCell ref="E27:G27"/>
    <mergeCell ref="B22:D22"/>
    <mergeCell ref="E22:G22"/>
    <mergeCell ref="B23:D23"/>
    <mergeCell ref="E23:G23"/>
    <mergeCell ref="B24:D24"/>
    <mergeCell ref="E24:G24"/>
    <mergeCell ref="B31:D31"/>
    <mergeCell ref="E31:G31"/>
    <mergeCell ref="B32:D32"/>
    <mergeCell ref="E32:G32"/>
    <mergeCell ref="B33:D33"/>
    <mergeCell ref="E33:G33"/>
    <mergeCell ref="B28:D28"/>
    <mergeCell ref="E28:G28"/>
    <mergeCell ref="B29:D29"/>
    <mergeCell ref="E29:G29"/>
    <mergeCell ref="B30:D30"/>
    <mergeCell ref="E30:G30"/>
    <mergeCell ref="B37:D37"/>
    <mergeCell ref="E37:G37"/>
    <mergeCell ref="B38:D38"/>
    <mergeCell ref="E38:G38"/>
    <mergeCell ref="B39:D39"/>
    <mergeCell ref="E39:G39"/>
    <mergeCell ref="B34:D34"/>
    <mergeCell ref="E34:G34"/>
    <mergeCell ref="B35:D35"/>
    <mergeCell ref="E35:G35"/>
    <mergeCell ref="B36:D36"/>
    <mergeCell ref="E36:G36"/>
    <mergeCell ref="B43:D43"/>
    <mergeCell ref="E43:G43"/>
    <mergeCell ref="B44:D44"/>
    <mergeCell ref="E44:G44"/>
    <mergeCell ref="B45:D45"/>
    <mergeCell ref="E45:G45"/>
    <mergeCell ref="B40:D40"/>
    <mergeCell ref="E40:G40"/>
    <mergeCell ref="B41:D41"/>
    <mergeCell ref="E41:G41"/>
    <mergeCell ref="B42:D42"/>
    <mergeCell ref="E42:G42"/>
    <mergeCell ref="B49:D49"/>
    <mergeCell ref="E49:G49"/>
    <mergeCell ref="B50:D50"/>
    <mergeCell ref="E50:G50"/>
    <mergeCell ref="B51:D51"/>
    <mergeCell ref="E51:G51"/>
    <mergeCell ref="B46:D46"/>
    <mergeCell ref="E46:G46"/>
    <mergeCell ref="B47:D47"/>
    <mergeCell ref="E47:G47"/>
    <mergeCell ref="B48:D48"/>
    <mergeCell ref="E48:G48"/>
    <mergeCell ref="B55:D55"/>
    <mergeCell ref="E55:G55"/>
    <mergeCell ref="B56:D56"/>
    <mergeCell ref="E56:G56"/>
    <mergeCell ref="B57:D57"/>
    <mergeCell ref="E57:G57"/>
    <mergeCell ref="B52:D52"/>
    <mergeCell ref="E52:G52"/>
    <mergeCell ref="B53:D53"/>
    <mergeCell ref="E53:G53"/>
    <mergeCell ref="B54:D54"/>
    <mergeCell ref="E54:G54"/>
    <mergeCell ref="B61:D61"/>
    <mergeCell ref="E61:G61"/>
    <mergeCell ref="B62:D62"/>
    <mergeCell ref="E62:G62"/>
    <mergeCell ref="B63:D63"/>
    <mergeCell ref="E63:G63"/>
    <mergeCell ref="B58:D58"/>
    <mergeCell ref="E58:G58"/>
    <mergeCell ref="B59:D59"/>
    <mergeCell ref="E59:G59"/>
    <mergeCell ref="B60:D60"/>
    <mergeCell ref="E60:G60"/>
    <mergeCell ref="B67:D67"/>
    <mergeCell ref="E67:G67"/>
    <mergeCell ref="A68:K68"/>
    <mergeCell ref="B64:D64"/>
    <mergeCell ref="E64:G64"/>
    <mergeCell ref="B65:D65"/>
    <mergeCell ref="E65:G65"/>
    <mergeCell ref="B66:D66"/>
    <mergeCell ref="E66:G66"/>
  </mergeCells>
  <printOptions horizontalCentered="1" verticalCentered="1"/>
  <pageMargins left="0" right="0" top="0" bottom="0" header="0" footer="0"/>
  <pageSetup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69"/>
  <sheetViews>
    <sheetView view="pageBreakPreview" zoomScale="80" zoomScaleNormal="50" zoomScaleSheetLayoutView="80" workbookViewId="0">
      <selection activeCell="E65" sqref="E65:G65"/>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thickBot="1">
      <c r="A2" s="216" t="s">
        <v>41</v>
      </c>
      <c r="B2" s="216"/>
      <c r="C2" s="216"/>
      <c r="D2" s="216"/>
      <c r="E2" s="216"/>
      <c r="F2" s="216"/>
      <c r="G2" s="216"/>
      <c r="H2" s="216"/>
      <c r="I2" s="216"/>
      <c r="J2" s="216"/>
      <c r="K2" s="216"/>
    </row>
    <row r="3" spans="1:11" ht="27" customHeight="1">
      <c r="A3" s="217" t="s">
        <v>42</v>
      </c>
      <c r="B3" s="218"/>
      <c r="C3" s="219" t="s">
        <v>43</v>
      </c>
      <c r="D3" s="219"/>
      <c r="E3" s="80" t="s">
        <v>44</v>
      </c>
      <c r="F3" s="220" t="s">
        <v>45</v>
      </c>
      <c r="G3" s="221"/>
      <c r="H3" s="81" t="s">
        <v>46</v>
      </c>
      <c r="I3" s="220" t="s">
        <v>47</v>
      </c>
      <c r="J3" s="222"/>
      <c r="K3" s="223"/>
    </row>
    <row r="4" spans="1:11" ht="24" customHeight="1" thickBot="1">
      <c r="A4" s="202" t="s">
        <v>48</v>
      </c>
      <c r="B4" s="203"/>
      <c r="C4" s="204" t="e">
        <f>H69</f>
        <v>#REF!</v>
      </c>
      <c r="D4" s="205"/>
      <c r="E4" s="82" t="s">
        <v>49</v>
      </c>
      <c r="F4" s="206" t="s">
        <v>50</v>
      </c>
      <c r="G4" s="207"/>
      <c r="H4" s="83" t="s">
        <v>51</v>
      </c>
      <c r="I4" s="208">
        <v>30</v>
      </c>
      <c r="J4" s="209"/>
      <c r="K4" s="210"/>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customHeight="1">
      <c r="A7" s="13">
        <v>1</v>
      </c>
      <c r="B7" s="201" t="s">
        <v>59</v>
      </c>
      <c r="C7" s="201"/>
      <c r="D7" s="201"/>
      <c r="E7" s="201" t="s">
        <v>60</v>
      </c>
      <c r="F7" s="201"/>
      <c r="G7" s="201"/>
      <c r="H7" s="9"/>
      <c r="I7" s="3"/>
      <c r="J7" s="3"/>
      <c r="K7" s="3"/>
    </row>
    <row r="8" spans="1:11" ht="116.25" customHeight="1" thickBot="1">
      <c r="A8" s="12">
        <v>1.1000000000000001</v>
      </c>
      <c r="B8" s="182" t="s">
        <v>61</v>
      </c>
      <c r="C8" s="183"/>
      <c r="D8" s="184"/>
      <c r="E8" s="185" t="s">
        <v>62</v>
      </c>
      <c r="F8" s="186"/>
      <c r="G8" s="187"/>
      <c r="H8" s="46" t="s">
        <v>63</v>
      </c>
      <c r="I8" s="62" t="e">
        <f>'592'!I8+#REF!+#REF!+#REF!+'5'!I8+'6'!I8+'7'!I8+'8'!I8+'9'!I8+'10'!I8+'11'!I8+'12'!I8+'13'!I8+'14'!I8+'15'!I8+'16'!I8+'17'!I8+'18'!I8+'19'!I8+'20'!I8+'21'!I8+'22'!I8+'23'!I8+'24'!I8+'25'!I8+'26'!I8+'27'!I8+'28'!I8+'29'!I8+'30'!I8</f>
        <v>#REF!</v>
      </c>
      <c r="J8" s="27">
        <v>15</v>
      </c>
      <c r="K8" s="25" t="e">
        <f>J8*I8</f>
        <v>#REF!</v>
      </c>
    </row>
    <row r="9" spans="1:11" ht="126.75" hidden="1" customHeight="1" thickBot="1">
      <c r="A9" s="73">
        <v>1.2</v>
      </c>
      <c r="B9" s="164" t="s">
        <v>64</v>
      </c>
      <c r="C9" s="164"/>
      <c r="D9" s="164"/>
      <c r="E9" s="175" t="s">
        <v>65</v>
      </c>
      <c r="F9" s="175"/>
      <c r="G9" s="175"/>
      <c r="H9" s="61" t="s">
        <v>63</v>
      </c>
      <c r="I9" s="62" t="e">
        <f>'592'!I9+#REF!+#REF!+#REF!+'5'!I9+'6'!I9+'7'!I9+'8'!I9+'9'!I9+'10'!I9+'11'!I9+'12'!I9+'13'!I9+'14'!I9+'15'!I9+'16'!I9+'17'!I9+'18'!I9+'19'!I9+'20'!I9+'21'!I9+'22'!I9+'23'!I9+'24'!I9+'25'!I9+'26'!I9+'27'!I9+'28'!I9+'29'!I9+'30'!I9</f>
        <v>#REF!</v>
      </c>
      <c r="J9" s="59">
        <v>15</v>
      </c>
      <c r="K9" s="45" t="e">
        <f>J9*I9</f>
        <v>#REF!</v>
      </c>
    </row>
    <row r="10" spans="1:11" ht="25.5" customHeight="1" thickBot="1">
      <c r="A10" s="74">
        <v>2</v>
      </c>
      <c r="B10" s="198" t="s">
        <v>66</v>
      </c>
      <c r="C10" s="198"/>
      <c r="D10" s="198"/>
      <c r="E10" s="198" t="s">
        <v>67</v>
      </c>
      <c r="F10" s="198"/>
      <c r="G10" s="198"/>
      <c r="H10" s="86"/>
      <c r="I10" s="87"/>
      <c r="J10" s="87"/>
      <c r="K10" s="88"/>
    </row>
    <row r="11" spans="1:11" ht="101.25" customHeight="1">
      <c r="A11" s="12">
        <v>2.1</v>
      </c>
      <c r="B11" s="176" t="s">
        <v>68</v>
      </c>
      <c r="C11" s="177"/>
      <c r="D11" s="178"/>
      <c r="E11" s="179" t="s">
        <v>69</v>
      </c>
      <c r="F11" s="180"/>
      <c r="G11" s="181"/>
      <c r="H11" s="46" t="s">
        <v>63</v>
      </c>
      <c r="I11" s="62" t="e">
        <f>'592'!I11+#REF!+#REF!+#REF!+'5'!I11+'6'!I11+'7'!I11+'8'!I11+'9'!I11+'10'!I11+'11'!I11+'12'!I11+'13'!I11+'14'!I11+'15'!I11+'16'!I11+'17'!I11+'18'!I11+'19'!I11+'20'!I11+'21'!I11+'22'!I11+'23'!I11+'24'!I11+'25'!I11+'26'!I11+'27'!I11+'28'!I11+'29'!I11+'30'!I11</f>
        <v>#REF!</v>
      </c>
      <c r="J11" s="70">
        <v>4</v>
      </c>
      <c r="K11" s="64" t="e">
        <f>J11*I11</f>
        <v>#REF!</v>
      </c>
    </row>
    <row r="12" spans="1:11" ht="104.25" customHeight="1">
      <c r="A12" s="14">
        <v>2.2000000000000002</v>
      </c>
      <c r="B12" s="182" t="s">
        <v>70</v>
      </c>
      <c r="C12" s="183"/>
      <c r="D12" s="184"/>
      <c r="E12" s="185" t="s">
        <v>71</v>
      </c>
      <c r="F12" s="186"/>
      <c r="G12" s="187"/>
      <c r="H12" s="48" t="s">
        <v>72</v>
      </c>
      <c r="I12" s="62" t="e">
        <f>'592'!I12+#REF!+#REF!+#REF!+'5'!I12+'6'!I12+'7'!I12+'8'!I12+'9'!I12+'10'!I12+'11'!I12+'12'!I12+'13'!I12+'14'!I12+'15'!I12+'16'!I12+'17'!I12+'18'!I12+'19'!I12+'20'!I12+'21'!I12+'22'!I12+'23'!I12+'24'!I12+'25'!I12+'26'!I12+'27'!I12+'28'!I12+'29'!I12+'30'!I12</f>
        <v>#REF!</v>
      </c>
      <c r="J12" s="27">
        <v>8</v>
      </c>
      <c r="K12" s="25" t="e">
        <f>J12*I12</f>
        <v>#REF!</v>
      </c>
    </row>
    <row r="13" spans="1:11" ht="93" customHeight="1">
      <c r="A13" s="14">
        <v>2.2999999999999998</v>
      </c>
      <c r="B13" s="182" t="s">
        <v>73</v>
      </c>
      <c r="C13" s="183"/>
      <c r="D13" s="184"/>
      <c r="E13" s="185" t="s">
        <v>74</v>
      </c>
      <c r="F13" s="186"/>
      <c r="G13" s="187"/>
      <c r="H13" s="48" t="s">
        <v>72</v>
      </c>
      <c r="I13" s="62" t="e">
        <f>'592'!I13+#REF!+#REF!+#REF!+'5'!I13+'6'!I13+'7'!I13+'8'!I13+'9'!I13+'10'!I13+'11'!I13+'12'!I13+'13'!I13+'14'!I13+'15'!I13+'16'!I13+'17'!I13+'18'!I13+'19'!I13+'20'!I13+'21'!I13+'22'!I13+'23'!I13+'24'!I13+'25'!I13+'26'!I13+'27'!I13+'28'!I13+'29'!I13+'30'!I13</f>
        <v>#REF!</v>
      </c>
      <c r="J13" s="27">
        <v>11</v>
      </c>
      <c r="K13" s="25" t="e">
        <f t="shared" ref="K13:K67" si="0">J13*I13</f>
        <v>#REF!</v>
      </c>
    </row>
    <row r="14" spans="1:11" ht="157.5" customHeight="1">
      <c r="A14" s="14">
        <v>2.4</v>
      </c>
      <c r="B14" s="182" t="s">
        <v>75</v>
      </c>
      <c r="C14" s="183"/>
      <c r="D14" s="184"/>
      <c r="E14" s="185" t="s">
        <v>76</v>
      </c>
      <c r="F14" s="186"/>
      <c r="G14" s="187"/>
      <c r="H14" s="46" t="s">
        <v>63</v>
      </c>
      <c r="I14" s="62" t="e">
        <f>'592'!I14+#REF!+#REF!+#REF!+'5'!I14+'6'!I14+'7'!I14+'8'!I14+'9'!I14+'10'!I14+'11'!I14+'12'!I14+'13'!I14+'14'!I14+'15'!I14+'16'!I14+'17'!I14+'18'!I14+'19'!I14+'20'!I14+'21'!I14+'22'!I14+'23'!I14+'24'!I14+'25'!I14+'26'!I14+'27'!I14+'28'!I14+'29'!I14+'30'!I14</f>
        <v>#REF!</v>
      </c>
      <c r="J14" s="27">
        <v>15</v>
      </c>
      <c r="K14" s="25" t="e">
        <f t="shared" si="0"/>
        <v>#REF!</v>
      </c>
    </row>
    <row r="15" spans="1:11" ht="84" customHeight="1" thickBot="1">
      <c r="A15" s="12">
        <v>2.5</v>
      </c>
      <c r="B15" s="182" t="s">
        <v>77</v>
      </c>
      <c r="C15" s="183"/>
      <c r="D15" s="184"/>
      <c r="E15" s="185" t="s">
        <v>78</v>
      </c>
      <c r="F15" s="186"/>
      <c r="G15" s="187"/>
      <c r="H15" s="46" t="s">
        <v>63</v>
      </c>
      <c r="I15" s="62" t="e">
        <f>'592'!I15+#REF!+#REF!+#REF!+'5'!I15+'6'!I15+'7'!I15+'8'!I15+'9'!I15+'10'!I15+'11'!I15+'12'!I15+'13'!I15+'14'!I15+'15'!I15+'16'!I15+'17'!I15+'18'!I15+'19'!I15+'20'!I15+'21'!I15+'22'!I15+'23'!I15+'24'!I15+'25'!I15+'26'!I15+'27'!I15+'28'!I15+'29'!I15+'30'!I15</f>
        <v>#REF!</v>
      </c>
      <c r="J15" s="27">
        <v>18</v>
      </c>
      <c r="K15" s="25" t="e">
        <f t="shared" si="0"/>
        <v>#REF!</v>
      </c>
    </row>
    <row r="16" spans="1:11" ht="131.44999999999999" hidden="1" customHeight="1" thickBot="1">
      <c r="A16" s="14">
        <v>2.6</v>
      </c>
      <c r="B16" s="172" t="s">
        <v>79</v>
      </c>
      <c r="C16" s="172"/>
      <c r="D16" s="172"/>
      <c r="E16" s="174" t="s">
        <v>80</v>
      </c>
      <c r="F16" s="174"/>
      <c r="G16" s="174"/>
      <c r="H16" s="48" t="s">
        <v>63</v>
      </c>
      <c r="I16" s="62" t="e">
        <f>'592'!I16+#REF!+#REF!+#REF!+'5'!I16+'6'!I16+'7'!I16+'8'!I16+'9'!I16+'10'!I16+'11'!I16+'12'!I16+'13'!I16+'14'!I16+'15'!I16+'16'!I16+'17'!I16+'18'!I16+'19'!I16+'20'!I16+'21'!I16+'22'!I16+'23'!I16+'24'!I16+'25'!I16+'26'!I16+'27'!I16+'28'!I16+'29'!I16+'30'!I16</f>
        <v>#REF!</v>
      </c>
      <c r="J16" s="27">
        <v>10</v>
      </c>
      <c r="K16" s="25" t="e">
        <f t="shared" si="0"/>
        <v>#REF!</v>
      </c>
    </row>
    <row r="17" spans="1:11" ht="30" hidden="1" customHeight="1" thickBot="1">
      <c r="A17" s="76">
        <v>3</v>
      </c>
      <c r="B17" s="199" t="s">
        <v>81</v>
      </c>
      <c r="C17" s="200"/>
      <c r="D17" s="200"/>
      <c r="E17" s="198" t="s">
        <v>82</v>
      </c>
      <c r="F17" s="198"/>
      <c r="G17" s="198"/>
      <c r="H17" s="86"/>
      <c r="I17" s="87"/>
      <c r="J17" s="87"/>
      <c r="K17" s="88"/>
    </row>
    <row r="18" spans="1:11" ht="90" hidden="1" customHeight="1">
      <c r="A18" s="12">
        <v>3.1</v>
      </c>
      <c r="B18" s="176" t="s">
        <v>83</v>
      </c>
      <c r="C18" s="177"/>
      <c r="D18" s="178"/>
      <c r="E18" s="179" t="s">
        <v>84</v>
      </c>
      <c r="F18" s="180"/>
      <c r="G18" s="181"/>
      <c r="H18" s="46" t="s">
        <v>85</v>
      </c>
      <c r="I18" s="62" t="e">
        <f>'592'!I18+#REF!+#REF!+#REF!+'5'!I18+'6'!I18+'7'!I18+'8'!I18+'9'!I18+'10'!I18+'11'!I18+'12'!I18+'13'!I18+'14'!I18+'15'!I18+'16'!I18+'17'!I18+'18'!I18+'19'!I18+'20'!I18+'21'!I18+'22'!I18+'23'!I18+'24'!I18+'25'!I18+'26'!I18+'27'!I18+'28'!I18+'29'!I18+'30'!I18</f>
        <v>#REF!</v>
      </c>
      <c r="J18" s="70">
        <v>50</v>
      </c>
      <c r="K18" s="64" t="e">
        <f t="shared" si="0"/>
        <v>#REF!</v>
      </c>
    </row>
    <row r="19" spans="1:11" ht="108.6" hidden="1" customHeight="1">
      <c r="A19" s="12">
        <v>3.2</v>
      </c>
      <c r="B19" s="182" t="s">
        <v>86</v>
      </c>
      <c r="C19" s="183"/>
      <c r="D19" s="184"/>
      <c r="E19" s="185" t="s">
        <v>87</v>
      </c>
      <c r="F19" s="186"/>
      <c r="G19" s="187"/>
      <c r="H19" s="46" t="s">
        <v>63</v>
      </c>
      <c r="I19" s="62" t="e">
        <f>'592'!I19+#REF!+#REF!+#REF!+'5'!I19+'6'!I19+'7'!I19+'8'!I19+'9'!I19+'10'!I19+'11'!I19+'12'!I19+'13'!I19+'14'!I19+'15'!I19+'16'!I19+'17'!I19+'18'!I19+'19'!I19+'20'!I19+'21'!I19+'22'!I19+'23'!I19+'24'!I19+'25'!I19+'26'!I19+'27'!I19+'28'!I19+'29'!I19+'30'!I19</f>
        <v>#REF!</v>
      </c>
      <c r="J19" s="27">
        <v>10</v>
      </c>
      <c r="K19" s="25" t="e">
        <f t="shared" si="0"/>
        <v>#REF!</v>
      </c>
    </row>
    <row r="20" spans="1:11" ht="116.1" hidden="1" customHeight="1">
      <c r="A20" s="12">
        <v>3.3</v>
      </c>
      <c r="B20" s="182" t="s">
        <v>88</v>
      </c>
      <c r="C20" s="183"/>
      <c r="D20" s="184"/>
      <c r="E20" s="185" t="s">
        <v>89</v>
      </c>
      <c r="F20" s="186"/>
      <c r="G20" s="187"/>
      <c r="H20" s="46" t="s">
        <v>63</v>
      </c>
      <c r="I20" s="62" t="e">
        <f>'592'!I20+#REF!+#REF!+#REF!+'5'!I20+'6'!I20+'7'!I20+'8'!I20+'9'!I20+'10'!I20+'11'!I20+'12'!I20+'13'!I20+'14'!I20+'15'!I20+'16'!I20+'17'!I20+'18'!I20+'19'!I20+'20'!I20+'21'!I20+'22'!I20+'23'!I20+'24'!I20+'25'!I20+'26'!I20+'27'!I20+'28'!I20+'29'!I20+'30'!I20</f>
        <v>#REF!</v>
      </c>
      <c r="J20" s="27">
        <v>60</v>
      </c>
      <c r="K20" s="25" t="e">
        <f t="shared" si="0"/>
        <v>#REF!</v>
      </c>
    </row>
    <row r="21" spans="1:11" ht="91.5" hidden="1" customHeight="1">
      <c r="A21" s="34">
        <v>3.4</v>
      </c>
      <c r="B21" s="182" t="s">
        <v>90</v>
      </c>
      <c r="C21" s="183"/>
      <c r="D21" s="184"/>
      <c r="E21" s="185" t="s">
        <v>91</v>
      </c>
      <c r="F21" s="186"/>
      <c r="G21" s="187"/>
      <c r="H21" s="48" t="s">
        <v>85</v>
      </c>
      <c r="I21" s="62" t="e">
        <f>'592'!I21+#REF!+#REF!+#REF!+'5'!I21+'6'!I21+'7'!I21+'8'!I21+'9'!I21+'10'!I21+'11'!I21+'12'!I21+'13'!I21+'14'!I21+'15'!I21+'16'!I21+'17'!I21+'18'!I21+'19'!I21+'20'!I21+'21'!I21+'22'!I21+'23'!I21+'24'!I21+'25'!I21+'26'!I21+'27'!I21+'28'!I21+'29'!I21+'30'!I21</f>
        <v>#REF!</v>
      </c>
      <c r="J21" s="27">
        <v>25</v>
      </c>
      <c r="K21" s="25" t="e">
        <f t="shared" si="0"/>
        <v>#REF!</v>
      </c>
    </row>
    <row r="22" spans="1:11" ht="119.1" hidden="1" customHeight="1">
      <c r="A22" s="34">
        <v>3.5</v>
      </c>
      <c r="B22" s="182" t="s">
        <v>92</v>
      </c>
      <c r="C22" s="183"/>
      <c r="D22" s="184"/>
      <c r="E22" s="185" t="s">
        <v>93</v>
      </c>
      <c r="F22" s="186"/>
      <c r="G22" s="187"/>
      <c r="H22" s="46" t="s">
        <v>63</v>
      </c>
      <c r="I22" s="62" t="e">
        <f>'592'!I22+#REF!+#REF!+#REF!+'5'!I22+'6'!I22+'7'!I22+'8'!I22+'9'!I22+'10'!I22+'11'!I22+'12'!I22+'13'!I22+'14'!I22+'15'!I22+'16'!I22+'17'!I22+'18'!I22+'19'!I22+'20'!I22+'21'!I22+'22'!I22+'23'!I22+'24'!I22+'25'!I22+'26'!I22+'27'!I22+'28'!I22+'29'!I22+'30'!I22</f>
        <v>#REF!</v>
      </c>
      <c r="J22" s="27">
        <v>50</v>
      </c>
      <c r="K22" s="25" t="e">
        <f t="shared" si="0"/>
        <v>#REF!</v>
      </c>
    </row>
    <row r="23" spans="1:11" ht="91.5" hidden="1" customHeight="1" thickBot="1">
      <c r="A23" s="72">
        <v>3.6</v>
      </c>
      <c r="B23" s="192" t="s">
        <v>94</v>
      </c>
      <c r="C23" s="193"/>
      <c r="D23" s="194"/>
      <c r="E23" s="195" t="s">
        <v>95</v>
      </c>
      <c r="F23" s="196"/>
      <c r="G23" s="197"/>
      <c r="H23" s="49" t="s">
        <v>85</v>
      </c>
      <c r="I23" s="62" t="e">
        <f>'592'!I23+#REF!+#REF!+#REF!+'5'!I23+'6'!I23+'7'!I23+'8'!I23+'9'!I23+'10'!I23+'11'!I23+'12'!I23+'13'!I23+'14'!I23+'15'!I23+'16'!I23+'17'!I23+'18'!I23+'19'!I23+'20'!I23+'21'!I23+'22'!I23+'23'!I23+'24'!I23+'25'!I23+'26'!I23+'27'!I23+'28'!I23+'29'!I23+'30'!I23</f>
        <v>#REF!</v>
      </c>
      <c r="J23" s="59">
        <v>25</v>
      </c>
      <c r="K23" s="45" t="e">
        <f t="shared" si="0"/>
        <v>#REF!</v>
      </c>
    </row>
    <row r="24" spans="1:11" ht="28.5" customHeight="1" thickBot="1">
      <c r="A24" s="71">
        <v>4</v>
      </c>
      <c r="B24" s="198" t="s">
        <v>96</v>
      </c>
      <c r="C24" s="198"/>
      <c r="D24" s="198"/>
      <c r="E24" s="198" t="s">
        <v>97</v>
      </c>
      <c r="F24" s="198"/>
      <c r="G24" s="198"/>
      <c r="H24" s="86"/>
      <c r="I24" s="87"/>
      <c r="J24" s="87"/>
      <c r="K24" s="88"/>
    </row>
    <row r="25" spans="1:11" ht="148.5" customHeight="1">
      <c r="A25" s="12">
        <v>4.0999999999999996</v>
      </c>
      <c r="B25" s="176" t="s">
        <v>98</v>
      </c>
      <c r="C25" s="177"/>
      <c r="D25" s="178"/>
      <c r="E25" s="179" t="s">
        <v>99</v>
      </c>
      <c r="F25" s="180"/>
      <c r="G25" s="181"/>
      <c r="H25" s="46" t="s">
        <v>63</v>
      </c>
      <c r="I25" s="62" t="e">
        <f>'592'!I25+#REF!+#REF!+#REF!+'5'!I25+'6'!I25+'7'!I25+'8'!I25+'9'!I25+'10'!I25+'11'!I25+'12'!I25+'13'!I25+'14'!I25+'15'!I25+'16'!I25+'17'!I25+'18'!I25+'19'!I25+'20'!I25+'21'!I25+'22'!I25+'23'!I25+'24'!I25+'25'!I25+'26'!I25+'27'!I25+'28'!I25+'29'!I25+'30'!I25</f>
        <v>#REF!</v>
      </c>
      <c r="J25" s="70">
        <v>110</v>
      </c>
      <c r="K25" s="64" t="e">
        <f t="shared" si="0"/>
        <v>#REF!</v>
      </c>
    </row>
    <row r="26" spans="1:11" ht="112.5" customHeight="1">
      <c r="A26" s="14">
        <v>4.2</v>
      </c>
      <c r="B26" s="182" t="s">
        <v>100</v>
      </c>
      <c r="C26" s="183"/>
      <c r="D26" s="184"/>
      <c r="E26" s="185" t="s">
        <v>101</v>
      </c>
      <c r="F26" s="186"/>
      <c r="G26" s="187"/>
      <c r="H26" s="46" t="s">
        <v>63</v>
      </c>
      <c r="I26" s="62" t="e">
        <f>'592'!I26+#REF!+#REF!+#REF!+'5'!I26+'6'!I26+'7'!I26+'8'!I26+'9'!I26+'10'!I26+'11'!I26+'12'!I26+'13'!I26+'14'!I26+'15'!I26+'16'!I26+'17'!I26+'18'!I26+'19'!I26+'20'!I26+'21'!I26+'22'!I26+'23'!I26+'24'!I26+'25'!I26+'26'!I26+'27'!I26+'28'!I26+'29'!I26+'30'!I26</f>
        <v>#REF!</v>
      </c>
      <c r="J26" s="27">
        <v>90</v>
      </c>
      <c r="K26" s="25" t="e">
        <f t="shared" si="0"/>
        <v>#REF!</v>
      </c>
    </row>
    <row r="27" spans="1:11" ht="89.1" customHeight="1">
      <c r="A27" s="12">
        <v>4.3</v>
      </c>
      <c r="B27" s="182" t="s">
        <v>102</v>
      </c>
      <c r="C27" s="183"/>
      <c r="D27" s="184"/>
      <c r="E27" s="185" t="s">
        <v>103</v>
      </c>
      <c r="F27" s="186"/>
      <c r="G27" s="187"/>
      <c r="H27" s="46" t="s">
        <v>63</v>
      </c>
      <c r="I27" s="62" t="e">
        <f>'592'!I27+#REF!+#REF!+#REF!+'5'!I27+'6'!I27+'7'!I27+'8'!I27+'9'!I27+'10'!I27+'11'!I27+'12'!I27+'13'!I27+'14'!I27+'15'!I27+'16'!I27+'17'!I27+'18'!I27+'19'!I27+'20'!I27+'21'!I27+'22'!I27+'23'!I27+'24'!I27+'25'!I27+'26'!I27+'27'!I27+'28'!I27+'29'!I27+'30'!I27</f>
        <v>#REF!</v>
      </c>
      <c r="J27" s="27">
        <v>90</v>
      </c>
      <c r="K27" s="25" t="e">
        <f t="shared" si="0"/>
        <v>#REF!</v>
      </c>
    </row>
    <row r="28" spans="1:11" ht="97.5" customHeight="1">
      <c r="A28" s="14">
        <v>4.4000000000000004</v>
      </c>
      <c r="B28" s="182" t="s">
        <v>104</v>
      </c>
      <c r="C28" s="183"/>
      <c r="D28" s="184"/>
      <c r="E28" s="185" t="s">
        <v>105</v>
      </c>
      <c r="F28" s="186"/>
      <c r="G28" s="187"/>
      <c r="H28" s="49" t="s">
        <v>106</v>
      </c>
      <c r="I28" s="62" t="e">
        <f>'592'!I28+#REF!+#REF!+#REF!+'5'!I28+'6'!I28+'7'!I28+'8'!I28+'9'!I28+'10'!I28+'11'!I28+'12'!I28+'13'!I28+'14'!I28+'15'!I28+'16'!I28+'17'!I28+'18'!I28+'19'!I28+'20'!I28+'21'!I28+'22'!I28+'23'!I28+'24'!I28+'25'!I28+'26'!I28+'27'!I28+'28'!I28+'29'!I28+'30'!I28</f>
        <v>#REF!</v>
      </c>
      <c r="J28" s="27">
        <v>8</v>
      </c>
      <c r="K28" s="25" t="e">
        <f t="shared" si="0"/>
        <v>#REF!</v>
      </c>
    </row>
    <row r="29" spans="1:11" ht="137.25" customHeight="1" thickBot="1">
      <c r="A29" s="58">
        <v>4.5</v>
      </c>
      <c r="B29" s="192" t="s">
        <v>107</v>
      </c>
      <c r="C29" s="193"/>
      <c r="D29" s="194"/>
      <c r="E29" s="195" t="s">
        <v>108</v>
      </c>
      <c r="F29" s="196"/>
      <c r="G29" s="197"/>
      <c r="H29" s="49" t="s">
        <v>106</v>
      </c>
      <c r="I29" s="62" t="e">
        <f>'592'!I29+#REF!+#REF!+#REF!+'5'!I29+'6'!I29+'7'!I29+'8'!I29+'9'!I29+'10'!I29+'11'!I29+'12'!I29+'13'!I29+'14'!I29+'15'!I29+'16'!I29+'17'!I29+'18'!I29+'19'!I29+'20'!I29+'21'!I29+'22'!I29+'23'!I29+'24'!I29+'25'!I29+'26'!I29+'27'!I29+'28'!I29+'29'!I29+'30'!I29</f>
        <v>#REF!</v>
      </c>
      <c r="J29" s="59">
        <v>35</v>
      </c>
      <c r="K29" s="45" t="e">
        <f t="shared" si="0"/>
        <v>#REF!</v>
      </c>
    </row>
    <row r="30" spans="1:11" ht="33" hidden="1" customHeight="1" thickBot="1">
      <c r="A30" s="71">
        <v>5</v>
      </c>
      <c r="B30" s="198" t="s">
        <v>109</v>
      </c>
      <c r="C30" s="198"/>
      <c r="D30" s="198"/>
      <c r="E30" s="198" t="s">
        <v>110</v>
      </c>
      <c r="F30" s="198"/>
      <c r="G30" s="198"/>
      <c r="H30" s="86"/>
      <c r="I30" s="87"/>
      <c r="J30" s="87"/>
      <c r="K30" s="88"/>
    </row>
    <row r="31" spans="1:11" ht="167.25" hidden="1" customHeight="1">
      <c r="A31" s="12">
        <v>5.0999999999999996</v>
      </c>
      <c r="B31" s="162" t="s">
        <v>111</v>
      </c>
      <c r="C31" s="162"/>
      <c r="D31" s="162"/>
      <c r="E31" s="163" t="s">
        <v>112</v>
      </c>
      <c r="F31" s="163"/>
      <c r="G31" s="163"/>
      <c r="H31" s="46" t="s">
        <v>72</v>
      </c>
      <c r="I31" s="62" t="e">
        <f>'592'!I31+#REF!+#REF!+#REF!+'5'!I31+'6'!I31+'7'!I31+'8'!I31+'9'!I31+'10'!I31+'11'!I31+'12'!I31+'13'!I31+'14'!I31+'15'!I31+'16'!I31+'17'!I31+'18'!I31+'19'!I31+'20'!I31+'21'!I31+'22'!I31+'23'!I31+'24'!I31+'25'!I31+'26'!I31+'27'!I31+'28'!I31+'29'!I31+'30'!I31</f>
        <v>#REF!</v>
      </c>
      <c r="J31" s="70">
        <v>10</v>
      </c>
      <c r="K31" s="64" t="e">
        <f t="shared" si="0"/>
        <v>#REF!</v>
      </c>
    </row>
    <row r="32" spans="1:11" ht="135" hidden="1" customHeight="1" thickBot="1">
      <c r="A32" s="58">
        <v>5.2</v>
      </c>
      <c r="B32" s="164" t="s">
        <v>113</v>
      </c>
      <c r="C32" s="164"/>
      <c r="D32" s="164"/>
      <c r="E32" s="188" t="s">
        <v>114</v>
      </c>
      <c r="F32" s="188"/>
      <c r="G32" s="188"/>
      <c r="H32" s="49" t="s">
        <v>63</v>
      </c>
      <c r="I32" s="62" t="e">
        <f>'592'!I32+#REF!+#REF!+#REF!+'5'!I32+'6'!I32+'7'!I32+'8'!I32+'9'!I32+'10'!I32+'11'!I32+'12'!I32+'13'!I32+'14'!I32+'15'!I32+'16'!I32+'17'!I32+'18'!I32+'19'!I32+'20'!I32+'21'!I32+'22'!I32+'23'!I32+'24'!I32+'25'!I32+'26'!I32+'27'!I32+'28'!I32+'29'!I32+'30'!I32</f>
        <v>#REF!</v>
      </c>
      <c r="J32" s="59">
        <v>35</v>
      </c>
      <c r="K32" s="45" t="e">
        <f t="shared" si="0"/>
        <v>#REF!</v>
      </c>
    </row>
    <row r="33" spans="1:11" ht="33" customHeight="1" thickBot="1">
      <c r="A33" s="71">
        <v>6</v>
      </c>
      <c r="B33" s="189" t="s">
        <v>115</v>
      </c>
      <c r="C33" s="190"/>
      <c r="D33" s="191"/>
      <c r="E33" s="189" t="s">
        <v>116</v>
      </c>
      <c r="F33" s="190"/>
      <c r="G33" s="191"/>
      <c r="H33" s="86"/>
      <c r="I33" s="87"/>
      <c r="J33" s="87"/>
      <c r="K33" s="88"/>
    </row>
    <row r="34" spans="1:11" ht="112.5" hidden="1" customHeight="1">
      <c r="A34" s="12">
        <v>6.1</v>
      </c>
      <c r="B34" s="176" t="s">
        <v>117</v>
      </c>
      <c r="C34" s="177"/>
      <c r="D34" s="178"/>
      <c r="E34" s="179" t="s">
        <v>118</v>
      </c>
      <c r="F34" s="180"/>
      <c r="G34" s="181"/>
      <c r="H34" s="46" t="s">
        <v>85</v>
      </c>
      <c r="I34" s="62" t="e">
        <f>'592'!I34+#REF!+#REF!+#REF!+'5'!I34+'6'!I34+'7'!I34+'8'!I34+'9'!I34+'10'!I34+'11'!I34+'12'!I34+'13'!I34+'14'!I34+'15'!I34+'16'!I34+'17'!I34+'18'!I34+'19'!I34+'20'!I34+'21'!I34+'22'!I34+'23'!I34+'24'!I34+'25'!I34+'26'!I34+'27'!I34+'28'!I34+'29'!I34+'30'!I34</f>
        <v>#REF!</v>
      </c>
      <c r="J34" s="70">
        <v>200</v>
      </c>
      <c r="K34" s="64" t="e">
        <f t="shared" si="0"/>
        <v>#REF!</v>
      </c>
    </row>
    <row r="35" spans="1:11" ht="113.25" hidden="1" customHeight="1">
      <c r="A35" s="12">
        <v>6.2</v>
      </c>
      <c r="B35" s="182" t="s">
        <v>119</v>
      </c>
      <c r="C35" s="183"/>
      <c r="D35" s="184"/>
      <c r="E35" s="185" t="s">
        <v>120</v>
      </c>
      <c r="F35" s="186"/>
      <c r="G35" s="187"/>
      <c r="H35" s="48" t="s">
        <v>85</v>
      </c>
      <c r="I35" s="62" t="e">
        <f>'592'!I35+#REF!+#REF!+#REF!+'5'!I35+'6'!I35+'7'!I35+'8'!I35+'9'!I35+'10'!I35+'11'!I35+'12'!I35+'13'!I35+'14'!I35+'15'!I35+'16'!I35+'17'!I35+'18'!I35+'19'!I35+'20'!I35+'21'!I35+'22'!I35+'23'!I35+'24'!I35+'25'!I35+'26'!I35+'27'!I35+'28'!I35+'29'!I35+'30'!I35</f>
        <v>#REF!</v>
      </c>
      <c r="J35" s="27">
        <v>200</v>
      </c>
      <c r="K35" s="25" t="e">
        <f t="shared" si="0"/>
        <v>#REF!</v>
      </c>
    </row>
    <row r="36" spans="1:11" ht="113.25" hidden="1" customHeight="1">
      <c r="A36" s="12">
        <v>6.3</v>
      </c>
      <c r="B36" s="172" t="s">
        <v>121</v>
      </c>
      <c r="C36" s="172"/>
      <c r="D36" s="172"/>
      <c r="E36" s="174" t="s">
        <v>122</v>
      </c>
      <c r="F36" s="174"/>
      <c r="G36" s="174"/>
      <c r="H36" s="48" t="s">
        <v>85</v>
      </c>
      <c r="I36" s="62" t="e">
        <f>'592'!I36+#REF!+#REF!+#REF!+'5'!I36+'6'!I36+'7'!I36+'8'!I36+'9'!I36+'10'!I36+'11'!I36+'12'!I36+'13'!I36+'14'!I36+'15'!I36+'16'!I36+'17'!I36+'18'!I36+'19'!I36+'20'!I36+'21'!I36+'22'!I36+'23'!I36+'24'!I36+'25'!I36+'26'!I36+'27'!I36+'28'!I36+'29'!I36+'30'!I36</f>
        <v>#REF!</v>
      </c>
      <c r="J36" s="27">
        <v>250</v>
      </c>
      <c r="K36" s="25" t="e">
        <f t="shared" si="0"/>
        <v>#REF!</v>
      </c>
    </row>
    <row r="37" spans="1:11" ht="113.25" customHeight="1">
      <c r="A37" s="12">
        <v>6.4</v>
      </c>
      <c r="B37" s="172" t="s">
        <v>123</v>
      </c>
      <c r="C37" s="172"/>
      <c r="D37" s="172"/>
      <c r="E37" s="174" t="s">
        <v>124</v>
      </c>
      <c r="F37" s="174"/>
      <c r="G37" s="174"/>
      <c r="H37" s="48" t="s">
        <v>85</v>
      </c>
      <c r="I37" s="62" t="e">
        <f>'592'!I37+#REF!+#REF!+#REF!+'5'!I37+'6'!I37+'7'!I37+'8'!I37+'9'!I37+'10'!I37+'11'!I37+'12'!I37+'13'!I37+'14'!I37+'15'!I37+'16'!I37+'17'!I37+'18'!I37+'19'!I37+'20'!I37+'21'!I37+'22'!I37+'23'!I37+'24'!I37+'25'!I37+'26'!I37+'27'!I37+'28'!I37+'29'!I37+'30'!I37</f>
        <v>#REF!</v>
      </c>
      <c r="J37" s="27">
        <v>210</v>
      </c>
      <c r="K37" s="25" t="e">
        <f t="shared" si="0"/>
        <v>#REF!</v>
      </c>
    </row>
    <row r="38" spans="1:11" ht="113.25" customHeight="1">
      <c r="A38" s="12">
        <v>6.5</v>
      </c>
      <c r="B38" s="172" t="s">
        <v>125</v>
      </c>
      <c r="C38" s="172"/>
      <c r="D38" s="172"/>
      <c r="E38" s="174" t="s">
        <v>126</v>
      </c>
      <c r="F38" s="174"/>
      <c r="G38" s="174"/>
      <c r="H38" s="48" t="s">
        <v>72</v>
      </c>
      <c r="I38" s="62" t="e">
        <f>'592'!I38+#REF!+#REF!+#REF!+'5'!I38+'6'!I38+'7'!I38+'8'!I38+'9'!I38+'10'!I38+'11'!I38+'12'!I38+'13'!I38+'14'!I38+'15'!I38+'16'!I38+'17'!I38+'18'!I38+'19'!I38+'20'!I38+'21'!I38+'22'!I38+'23'!I38+'24'!I38+'25'!I38+'26'!I38+'27'!I38+'28'!I38+'29'!I38+'30'!I38</f>
        <v>#REF!</v>
      </c>
      <c r="J38" s="27">
        <v>15</v>
      </c>
      <c r="K38" s="25" t="e">
        <f t="shared" si="0"/>
        <v>#REF!</v>
      </c>
    </row>
    <row r="39" spans="1:11" ht="87.75" customHeight="1">
      <c r="A39" s="12">
        <v>6.6</v>
      </c>
      <c r="B39" s="172" t="s">
        <v>127</v>
      </c>
      <c r="C39" s="172"/>
      <c r="D39" s="172"/>
      <c r="E39" s="174" t="s">
        <v>128</v>
      </c>
      <c r="F39" s="174"/>
      <c r="G39" s="174"/>
      <c r="H39" s="48" t="s">
        <v>85</v>
      </c>
      <c r="I39" s="62" t="e">
        <f>'592'!I39+#REF!+#REF!+#REF!+'5'!I39+'6'!I39+'7'!I39+'8'!I39+'9'!I39+'10'!I39+'11'!I39+'12'!I39+'13'!I39+'14'!I39+'15'!I39+'16'!I39+'17'!I39+'18'!I39+'19'!I39+'20'!I39+'21'!I39+'22'!I39+'23'!I39+'24'!I39+'25'!I39+'26'!I39+'27'!I39+'28'!I39+'29'!I39+'30'!I39</f>
        <v>#REF!</v>
      </c>
      <c r="J39" s="27">
        <v>30</v>
      </c>
      <c r="K39" s="25" t="e">
        <f t="shared" si="0"/>
        <v>#REF!</v>
      </c>
    </row>
    <row r="40" spans="1:11" ht="113.25" hidden="1" customHeight="1">
      <c r="A40" s="12">
        <v>6.7</v>
      </c>
      <c r="B40" s="172" t="s">
        <v>129</v>
      </c>
      <c r="C40" s="172"/>
      <c r="D40" s="172"/>
      <c r="E40" s="174" t="s">
        <v>130</v>
      </c>
      <c r="F40" s="174"/>
      <c r="G40" s="174"/>
      <c r="H40" s="48" t="s">
        <v>72</v>
      </c>
      <c r="I40" s="62" t="e">
        <f>'592'!I40+#REF!+#REF!+#REF!+'5'!I40+'6'!I40+'7'!I40+'8'!I40+'9'!I40+'10'!I40+'11'!I40+'12'!I40+'13'!I40+'14'!I40+'15'!I40+'16'!I40+'17'!I40+'18'!I40+'19'!I40+'20'!I40+'21'!I40+'22'!I40+'23'!I40+'24'!I40+'25'!I40+'26'!I40+'27'!I40+'28'!I40+'29'!I40+'30'!I40</f>
        <v>#REF!</v>
      </c>
      <c r="J40" s="27">
        <v>20</v>
      </c>
      <c r="K40" s="25" t="e">
        <f t="shared" si="0"/>
        <v>#REF!</v>
      </c>
    </row>
    <row r="41" spans="1:11" ht="137.1" hidden="1" customHeight="1">
      <c r="A41" s="12">
        <v>6.8</v>
      </c>
      <c r="B41" s="172" t="s">
        <v>131</v>
      </c>
      <c r="C41" s="172"/>
      <c r="D41" s="172"/>
      <c r="E41" s="174" t="s">
        <v>132</v>
      </c>
      <c r="F41" s="174"/>
      <c r="G41" s="174"/>
      <c r="H41" s="48" t="s">
        <v>85</v>
      </c>
      <c r="I41" s="62" t="e">
        <f>'592'!I41+#REF!+#REF!+#REF!+'5'!I41+'6'!I41+'7'!I41+'8'!I41+'9'!I41+'10'!I41+'11'!I41+'12'!I41+'13'!I41+'14'!I41+'15'!I41+'16'!I41+'17'!I41+'18'!I41+'19'!I41+'20'!I41+'21'!I41+'22'!I41+'23'!I41+'24'!I41+'25'!I41+'26'!I41+'27'!I41+'28'!I41+'29'!I41+'30'!I41</f>
        <v>#REF!</v>
      </c>
      <c r="J41" s="27">
        <v>175</v>
      </c>
      <c r="K41" s="25" t="e">
        <f t="shared" si="0"/>
        <v>#REF!</v>
      </c>
    </row>
    <row r="42" spans="1:11" ht="72" hidden="1" customHeight="1">
      <c r="A42" s="12">
        <v>6.9</v>
      </c>
      <c r="B42" s="172" t="s">
        <v>133</v>
      </c>
      <c r="C42" s="172"/>
      <c r="D42" s="172"/>
      <c r="E42" s="174" t="s">
        <v>134</v>
      </c>
      <c r="F42" s="174"/>
      <c r="G42" s="174"/>
      <c r="H42" s="48" t="s">
        <v>85</v>
      </c>
      <c r="I42" s="62" t="e">
        <f>'592'!I42+#REF!+#REF!+#REF!+'5'!I42+'6'!I42+'7'!I42+'8'!I42+'9'!I42+'10'!I42+'11'!I42+'12'!I42+'13'!I42+'14'!I42+'15'!I42+'16'!I42+'17'!I42+'18'!I42+'19'!I42+'20'!I42+'21'!I42+'22'!I42+'23'!I42+'24'!I42+'25'!I42+'26'!I42+'27'!I42+'28'!I42+'29'!I42+'30'!I42</f>
        <v>#REF!</v>
      </c>
      <c r="J42" s="27">
        <v>35</v>
      </c>
      <c r="K42" s="25" t="e">
        <f t="shared" si="0"/>
        <v>#REF!</v>
      </c>
    </row>
    <row r="43" spans="1:11" ht="75" customHeight="1">
      <c r="A43" s="40">
        <v>6.1</v>
      </c>
      <c r="B43" s="172" t="s">
        <v>135</v>
      </c>
      <c r="C43" s="172"/>
      <c r="D43" s="172"/>
      <c r="E43" s="174" t="s">
        <v>136</v>
      </c>
      <c r="F43" s="174"/>
      <c r="G43" s="174"/>
      <c r="H43" s="48" t="s">
        <v>85</v>
      </c>
      <c r="I43" s="62" t="e">
        <f>'592'!I43+#REF!+#REF!+#REF!+'5'!I43+'6'!I43+'7'!I43+'8'!I43+'9'!I43+'10'!I43+'11'!I43+'12'!I43+'13'!I43+'14'!I43+'15'!I43+'16'!I43+'17'!I43+'18'!I43+'19'!I43+'20'!I43+'21'!I43+'22'!I43+'23'!I43+'24'!I43+'25'!I43+'26'!I43+'27'!I43+'28'!I43+'29'!I43+'30'!I43</f>
        <v>#REF!</v>
      </c>
      <c r="J43" s="27">
        <v>20</v>
      </c>
      <c r="K43" s="25" t="e">
        <f t="shared" si="0"/>
        <v>#REF!</v>
      </c>
    </row>
    <row r="44" spans="1:11" ht="57.75" hidden="1" customHeight="1">
      <c r="A44" s="40">
        <v>6.11</v>
      </c>
      <c r="B44" s="172" t="s">
        <v>137</v>
      </c>
      <c r="C44" s="172"/>
      <c r="D44" s="172"/>
      <c r="E44" s="174" t="s">
        <v>138</v>
      </c>
      <c r="F44" s="174"/>
      <c r="G44" s="174"/>
      <c r="H44" s="48" t="s">
        <v>85</v>
      </c>
      <c r="I44" s="62" t="e">
        <f>'592'!I44+#REF!+#REF!+#REF!+'5'!I44+'6'!I44+'7'!I44+'8'!I44+'9'!I44+'10'!I44+'11'!I44+'12'!I44+'13'!I44+'14'!I44+'15'!I44+'16'!I44+'17'!I44+'18'!I44+'19'!I44+'20'!I44+'21'!I44+'22'!I44+'23'!I44+'24'!I44+'25'!I44+'26'!I44+'27'!I44+'28'!I44+'29'!I44+'30'!I44</f>
        <v>#REF!</v>
      </c>
      <c r="J44" s="27">
        <v>120</v>
      </c>
      <c r="K44" s="25" t="e">
        <f t="shared" si="0"/>
        <v>#REF!</v>
      </c>
    </row>
    <row r="45" spans="1:11" ht="111" hidden="1" customHeight="1">
      <c r="A45" s="40">
        <v>6.12</v>
      </c>
      <c r="B45" s="172" t="s">
        <v>139</v>
      </c>
      <c r="C45" s="172"/>
      <c r="D45" s="172"/>
      <c r="E45" s="174" t="s">
        <v>140</v>
      </c>
      <c r="F45" s="174"/>
      <c r="G45" s="174"/>
      <c r="H45" s="48" t="s">
        <v>85</v>
      </c>
      <c r="I45" s="62" t="e">
        <f>'592'!I45+#REF!+#REF!+#REF!+'5'!I45+'6'!I45+'7'!I45+'8'!I45+'9'!I45+'10'!I45+'11'!I45+'12'!I45+'13'!I45+'14'!I45+'15'!I45+'16'!I45+'17'!I45+'18'!I45+'19'!I45+'20'!I45+'21'!I45+'22'!I45+'23'!I45+'24'!I45+'25'!I45+'26'!I45+'27'!I45+'28'!I45+'29'!I45+'30'!I45</f>
        <v>#REF!</v>
      </c>
      <c r="J45" s="27">
        <v>90</v>
      </c>
      <c r="K45" s="25" t="e">
        <f t="shared" si="0"/>
        <v>#REF!</v>
      </c>
    </row>
    <row r="46" spans="1:11" ht="106.35" hidden="1" customHeight="1">
      <c r="A46" s="40">
        <v>6.13</v>
      </c>
      <c r="B46" s="172" t="s">
        <v>141</v>
      </c>
      <c r="C46" s="172"/>
      <c r="D46" s="172"/>
      <c r="E46" s="174" t="s">
        <v>142</v>
      </c>
      <c r="F46" s="174"/>
      <c r="G46" s="174"/>
      <c r="H46" s="48" t="s">
        <v>85</v>
      </c>
      <c r="I46" s="62" t="e">
        <f>'592'!I46+#REF!+#REF!+#REF!+'5'!I46+'6'!I46+'7'!I46+'8'!I46+'9'!I46+'10'!I46+'11'!I46+'12'!I46+'13'!I46+'14'!I46+'15'!I46+'16'!I46+'17'!I46+'18'!I46+'19'!I46+'20'!I46+'21'!I46+'22'!I46+'23'!I46+'24'!I46+'25'!I46+'26'!I46+'27'!I46+'28'!I46+'29'!I46+'30'!I46</f>
        <v>#REF!</v>
      </c>
      <c r="J46" s="27">
        <v>90</v>
      </c>
      <c r="K46" s="25" t="e">
        <f t="shared" si="0"/>
        <v>#REF!</v>
      </c>
    </row>
    <row r="47" spans="1:11" ht="97.35" hidden="1" customHeight="1">
      <c r="A47" s="40">
        <v>6.14</v>
      </c>
      <c r="B47" s="172" t="s">
        <v>143</v>
      </c>
      <c r="C47" s="172"/>
      <c r="D47" s="172"/>
      <c r="E47" s="173" t="s">
        <v>144</v>
      </c>
      <c r="F47" s="173"/>
      <c r="G47" s="173"/>
      <c r="H47" s="48" t="s">
        <v>85</v>
      </c>
      <c r="I47" s="62" t="e">
        <f>'592'!I47+#REF!+#REF!+#REF!+'5'!I47+'6'!I47+'7'!I47+'8'!I47+'9'!I47+'10'!I47+'11'!I47+'12'!I47+'13'!I47+'14'!I47+'15'!I47+'16'!I47+'17'!I47+'18'!I47+'19'!I47+'20'!I47+'21'!I47+'22'!I47+'23'!I47+'24'!I47+'25'!I47+'26'!I47+'27'!I47+'28'!I47+'29'!I47+'30'!I47</f>
        <v>#REF!</v>
      </c>
      <c r="J47" s="27">
        <v>220</v>
      </c>
      <c r="K47" s="25" t="e">
        <f t="shared" si="0"/>
        <v>#REF!</v>
      </c>
    </row>
    <row r="48" spans="1:11" ht="113.45" customHeight="1" thickBot="1">
      <c r="A48" s="40">
        <v>6.15</v>
      </c>
      <c r="B48" s="172" t="s">
        <v>145</v>
      </c>
      <c r="C48" s="172"/>
      <c r="D48" s="172"/>
      <c r="E48" s="174" t="s">
        <v>146</v>
      </c>
      <c r="F48" s="174"/>
      <c r="G48" s="174"/>
      <c r="H48" s="48" t="s">
        <v>85</v>
      </c>
      <c r="I48" s="62" t="e">
        <f>'592'!I48+#REF!+#REF!+#REF!+'5'!I48+'6'!I48+'7'!I48+'8'!I48+'9'!I48+'10'!I48+'11'!I48+'12'!I48+'13'!I48+'14'!I48+'15'!I48+'16'!I48+'17'!I48+'18'!I48+'19'!I48+'20'!I48+'21'!I48+'22'!I48+'23'!I48+'24'!I48+'25'!I48+'26'!I48+'27'!I48+'28'!I48+'29'!I48+'30'!I48</f>
        <v>#REF!</v>
      </c>
      <c r="J48" s="27">
        <v>120</v>
      </c>
      <c r="K48" s="25" t="e">
        <f t="shared" si="0"/>
        <v>#REF!</v>
      </c>
    </row>
    <row r="49" spans="1:11" ht="97.5" hidden="1" customHeight="1">
      <c r="A49" s="40">
        <v>6.16</v>
      </c>
      <c r="B49" s="172" t="s">
        <v>147</v>
      </c>
      <c r="C49" s="172"/>
      <c r="D49" s="172"/>
      <c r="E49" s="173" t="s">
        <v>148</v>
      </c>
      <c r="F49" s="173"/>
      <c r="G49" s="173"/>
      <c r="H49" s="48" t="s">
        <v>85</v>
      </c>
      <c r="I49" s="62" t="e">
        <f>'592'!I49+#REF!+#REF!+#REF!+'5'!I49+'6'!I49+'7'!I49+'8'!I49+'9'!I49+'10'!I49+'11'!I49+'12'!I49+'13'!I49+'14'!I49+'15'!I49+'16'!I49+'17'!I49+'18'!I49+'19'!I49+'20'!I49+'21'!I49+'22'!I49+'23'!I49+'24'!I49+'25'!I49+'26'!I49+'27'!I49+'28'!I49+'29'!I49+'30'!I49</f>
        <v>#REF!</v>
      </c>
      <c r="J49" s="27">
        <v>175</v>
      </c>
      <c r="K49" s="25" t="e">
        <f t="shared" si="0"/>
        <v>#REF!</v>
      </c>
    </row>
    <row r="50" spans="1:11" ht="110.1" hidden="1" customHeight="1">
      <c r="A50" s="40">
        <v>6.17</v>
      </c>
      <c r="B50" s="172" t="s">
        <v>149</v>
      </c>
      <c r="C50" s="172"/>
      <c r="D50" s="172"/>
      <c r="E50" s="174" t="s">
        <v>150</v>
      </c>
      <c r="F50" s="174"/>
      <c r="G50" s="174"/>
      <c r="H50" s="48" t="s">
        <v>85</v>
      </c>
      <c r="I50" s="62" t="e">
        <f>'592'!I50+#REF!+#REF!+#REF!+'5'!I50+'6'!I50+'7'!I50+'8'!I50+'9'!I50+'10'!I50+'11'!I50+'12'!I50+'13'!I50+'14'!I50+'15'!I50+'16'!I50+'17'!I50+'18'!I50+'19'!I50+'20'!I50+'21'!I50+'22'!I50+'23'!I50+'24'!I50+'25'!I50+'26'!I50+'27'!I50+'28'!I50+'29'!I50+'30'!I50</f>
        <v>#REF!</v>
      </c>
      <c r="J50" s="27">
        <v>185</v>
      </c>
      <c r="K50" s="25" t="e">
        <f t="shared" si="0"/>
        <v>#REF!</v>
      </c>
    </row>
    <row r="51" spans="1:11" ht="138.6" hidden="1" customHeight="1" thickBot="1">
      <c r="A51" s="69">
        <v>6.1800000000000104</v>
      </c>
      <c r="B51" s="164" t="s">
        <v>151</v>
      </c>
      <c r="C51" s="164"/>
      <c r="D51" s="164"/>
      <c r="E51" s="175" t="s">
        <v>152</v>
      </c>
      <c r="F51" s="175"/>
      <c r="G51" s="175"/>
      <c r="H51" s="49" t="s">
        <v>153</v>
      </c>
      <c r="I51" s="62" t="e">
        <f>'592'!I51+#REF!+#REF!+#REF!+'5'!I51+'6'!I51+'7'!I51+'8'!I51+'9'!I51+'10'!I51+'11'!I51+'12'!I51+'13'!I51+'14'!I51+'15'!I51+'16'!I51+'17'!I51+'18'!I51+'19'!I51+'20'!I51+'21'!I51+'22'!I51+'23'!I51+'24'!I51+'25'!I51+'26'!I51+'27'!I51+'28'!I51+'29'!I51+'30'!I51</f>
        <v>#REF!</v>
      </c>
      <c r="J51" s="59">
        <v>120</v>
      </c>
      <c r="K51" s="45" t="e">
        <f t="shared" si="0"/>
        <v>#REF!</v>
      </c>
    </row>
    <row r="52" spans="1:11" ht="31.5" hidden="1" customHeight="1" thickBot="1">
      <c r="A52" s="71">
        <v>7</v>
      </c>
      <c r="B52" s="158" t="s">
        <v>154</v>
      </c>
      <c r="C52" s="159"/>
      <c r="D52" s="160"/>
      <c r="E52" s="161" t="s">
        <v>155</v>
      </c>
      <c r="F52" s="161"/>
      <c r="G52" s="161"/>
      <c r="H52" s="66"/>
      <c r="I52" s="67"/>
      <c r="J52" s="67"/>
      <c r="K52" s="68"/>
    </row>
    <row r="53" spans="1:11" ht="113.25" hidden="1" customHeight="1">
      <c r="A53" s="12">
        <v>7.1</v>
      </c>
      <c r="B53" s="162" t="s">
        <v>156</v>
      </c>
      <c r="C53" s="162"/>
      <c r="D53" s="162"/>
      <c r="E53" s="163" t="s">
        <v>157</v>
      </c>
      <c r="F53" s="163"/>
      <c r="G53" s="163"/>
      <c r="H53" s="46"/>
      <c r="I53" s="62" t="e">
        <f>'592'!I53+#REF!+#REF!+#REF!+'5'!I53+'6'!I53+'7'!I53+'8'!I53+'9'!I53+'10'!I53+'11'!I53+'12'!I53+'13'!I53+'14'!I53+'15'!I53+'16'!I53+'17'!I53+'18'!I53+'19'!I53+'20'!I53+'21'!I53+'22'!I53+'23'!I53+'24'!I53+'25'!I53+'26'!I53+'27'!I53+'28'!I53+'29'!I53+'30'!I53</f>
        <v>#REF!</v>
      </c>
      <c r="J53" s="70">
        <v>25</v>
      </c>
      <c r="K53" s="64" t="e">
        <f t="shared" si="0"/>
        <v>#REF!</v>
      </c>
    </row>
    <row r="54" spans="1:11" ht="113.25" hidden="1" customHeight="1" thickBot="1">
      <c r="A54" s="58">
        <v>7.2</v>
      </c>
      <c r="B54" s="164" t="s">
        <v>158</v>
      </c>
      <c r="C54" s="164"/>
      <c r="D54" s="164"/>
      <c r="E54" s="165" t="s">
        <v>159</v>
      </c>
      <c r="F54" s="165"/>
      <c r="G54" s="165"/>
      <c r="H54" s="49"/>
      <c r="I54" s="62" t="e">
        <f>'592'!I54+#REF!+#REF!+#REF!+'5'!I54+'6'!I54+'7'!I54+'8'!I54+'9'!I54+'10'!I54+'11'!I54+'12'!I54+'13'!I54+'14'!I54+'15'!I54+'16'!I54+'17'!I54+'18'!I54+'19'!I54+'20'!I54+'21'!I54+'22'!I54+'23'!I54+'24'!I54+'25'!I54+'26'!I54+'27'!I54+'28'!I54+'29'!I54+'30'!I54</f>
        <v>#REF!</v>
      </c>
      <c r="J54" s="59">
        <v>25</v>
      </c>
      <c r="K54" s="45" t="e">
        <f t="shared" si="0"/>
        <v>#REF!</v>
      </c>
    </row>
    <row r="55" spans="1:11" ht="31.5" customHeight="1" thickBot="1">
      <c r="A55" s="65">
        <v>8</v>
      </c>
      <c r="B55" s="148" t="s">
        <v>160</v>
      </c>
      <c r="C55" s="149"/>
      <c r="D55" s="150"/>
      <c r="E55" s="151" t="s">
        <v>161</v>
      </c>
      <c r="F55" s="151"/>
      <c r="G55" s="151"/>
      <c r="H55" s="86"/>
      <c r="I55" s="87"/>
      <c r="J55" s="87"/>
      <c r="K55" s="88"/>
    </row>
    <row r="56" spans="1:11" ht="127.5" customHeight="1" thickBot="1">
      <c r="A56" s="60">
        <v>8.1</v>
      </c>
      <c r="B56" s="152" t="s">
        <v>162</v>
      </c>
      <c r="C56" s="153"/>
      <c r="D56" s="154"/>
      <c r="E56" s="155" t="s">
        <v>163</v>
      </c>
      <c r="F56" s="156"/>
      <c r="G56" s="157"/>
      <c r="H56" s="61" t="s">
        <v>85</v>
      </c>
      <c r="I56" s="62" t="e">
        <f>'592'!I56+#REF!+#REF!+#REF!+'5'!I56+'6'!I56+'7'!I56+'8'!I56+'9'!I56+'10'!I56+'11'!I56+'12'!I56+'13'!I56+'14'!I56+'15'!I56+'16'!I56+'17'!I56+'18'!I56+'19'!I56+'20'!I56+'21'!I56+'22'!I56+'23'!I56+'24'!I56+'25'!I56+'26'!I56+'27'!I56+'28'!I56+'29'!I56+'30'!I56</f>
        <v>#REF!</v>
      </c>
      <c r="J56" s="63">
        <v>50</v>
      </c>
      <c r="K56" s="64" t="e">
        <f t="shared" si="0"/>
        <v>#REF!</v>
      </c>
    </row>
    <row r="57" spans="1:11" ht="124.5" customHeight="1" thickBot="1">
      <c r="A57" s="14">
        <v>8.1999999999999993</v>
      </c>
      <c r="B57" s="146" t="s">
        <v>164</v>
      </c>
      <c r="C57" s="146"/>
      <c r="D57" s="146"/>
      <c r="E57" s="147" t="s">
        <v>165</v>
      </c>
      <c r="F57" s="147"/>
      <c r="G57" s="147"/>
      <c r="H57" s="48" t="s">
        <v>85</v>
      </c>
      <c r="I57" s="62" t="e">
        <f>'592'!I57+#REF!+#REF!+#REF!+'5'!I57+'6'!I57+'7'!I57+'8'!I57+'9'!I57+'10'!I57+'11'!I57+'12'!I57+'13'!I57+'14'!I57+'15'!I57+'16'!I57+'17'!I57+'18'!I57+'19'!I57+'20'!I57+'21'!I57+'22'!I57+'23'!I57+'24'!I57+'25'!I57+'26'!I57+'27'!I57+'28'!I57+'29'!I57+'30'!I57</f>
        <v>#REF!</v>
      </c>
      <c r="J57" s="44">
        <v>10</v>
      </c>
      <c r="K57" s="25" t="e">
        <f t="shared" si="0"/>
        <v>#REF!</v>
      </c>
    </row>
    <row r="58" spans="1:11" ht="120" customHeight="1">
      <c r="A58" s="42">
        <v>8.3000000000000007</v>
      </c>
      <c r="B58" s="170" t="s">
        <v>164</v>
      </c>
      <c r="C58" s="170"/>
      <c r="D58" s="170"/>
      <c r="E58" s="171" t="s">
        <v>166</v>
      </c>
      <c r="F58" s="171"/>
      <c r="G58" s="171"/>
      <c r="H58" s="49" t="s">
        <v>85</v>
      </c>
      <c r="I58" s="62" t="e">
        <f>'592'!I58+#REF!+#REF!+#REF!+'5'!I58+'6'!I58+'7'!I58+'8'!I58+'9'!I58+'10'!I58+'11'!I58+'12'!I58+'13'!I58+'14'!I58+'15'!I58+'16'!I58+'17'!I58+'18'!I58+'19'!I58+'20'!I58+'21'!I58+'22'!I58+'23'!I58+'24'!I58+'25'!I58+'26'!I58+'27'!I58+'28'!I58+'29'!I58+'30'!I58</f>
        <v>#REF!</v>
      </c>
      <c r="J58" s="44">
        <v>10</v>
      </c>
      <c r="K58" s="25" t="e">
        <f t="shared" si="0"/>
        <v>#REF!</v>
      </c>
    </row>
    <row r="59" spans="1:11" ht="150" customHeight="1" thickBot="1">
      <c r="A59" s="14">
        <v>8.4</v>
      </c>
      <c r="B59" s="146" t="s">
        <v>167</v>
      </c>
      <c r="C59" s="146"/>
      <c r="D59" s="146"/>
      <c r="E59" s="147" t="s">
        <v>168</v>
      </c>
      <c r="F59" s="147"/>
      <c r="G59" s="147"/>
      <c r="H59" s="48" t="s">
        <v>85</v>
      </c>
      <c r="I59" s="62" t="e">
        <f>'592'!I59+#REF!+#REF!+#REF!+'5'!I59+'6'!I59+'7'!I59+'8'!I59+'9'!I59+'10'!I59+'11'!I59+'12'!I59+'13'!I59+'14'!I59+'15'!I59+'16'!I59+'17'!I59+'18'!I59+'19'!I59+'20'!I59+'21'!I59+'22'!I59+'23'!I59+'24'!I59+'25'!I59+'26'!I59+'27'!I59+'28'!I59+'29'!I59+'30'!I59</f>
        <v>#REF!</v>
      </c>
      <c r="J59" s="27">
        <v>30</v>
      </c>
      <c r="K59" s="25" t="e">
        <f t="shared" si="0"/>
        <v>#REF!</v>
      </c>
    </row>
    <row r="60" spans="1:11" ht="148.5" hidden="1" customHeight="1">
      <c r="A60" s="42">
        <v>8.5</v>
      </c>
      <c r="B60" s="146" t="s">
        <v>169</v>
      </c>
      <c r="C60" s="146"/>
      <c r="D60" s="146"/>
      <c r="E60" s="147" t="s">
        <v>170</v>
      </c>
      <c r="F60" s="147"/>
      <c r="G60" s="147"/>
      <c r="H60" s="48" t="s">
        <v>85</v>
      </c>
      <c r="I60" s="62" t="e">
        <f>'592'!I60+#REF!+#REF!+#REF!+'5'!I60+'6'!I60+'7'!I60+'8'!I60+'9'!I60+'10'!I60+'11'!I60+'12'!I60+'13'!I60+'14'!I60+'15'!I60+'16'!I60+'17'!I60+'18'!I60+'19'!I60+'20'!I60+'21'!I60+'22'!I60+'23'!I60+'24'!I60+'25'!I60+'26'!I60+'27'!I60+'28'!I60+'29'!I60+'30'!I60</f>
        <v>#REF!</v>
      </c>
      <c r="J60" s="27">
        <v>45</v>
      </c>
      <c r="K60" s="25" t="e">
        <f t="shared" si="0"/>
        <v>#REF!</v>
      </c>
    </row>
    <row r="61" spans="1:11" ht="172.5" hidden="1" customHeight="1" thickBot="1">
      <c r="A61" s="14">
        <v>8.6</v>
      </c>
      <c r="B61" s="146" t="s">
        <v>171</v>
      </c>
      <c r="C61" s="146"/>
      <c r="D61" s="146"/>
      <c r="E61" s="147" t="s">
        <v>172</v>
      </c>
      <c r="F61" s="147"/>
      <c r="G61" s="147"/>
      <c r="H61" s="48" t="s">
        <v>85</v>
      </c>
      <c r="I61" s="62" t="e">
        <f>'592'!I61+#REF!+#REF!+#REF!+'5'!I61+'6'!I61+'7'!I61+'8'!I61+'9'!I61+'10'!I61+'11'!I61+'12'!I61+'13'!I61+'14'!I61+'15'!I61+'16'!I61+'17'!I61+'18'!I61+'19'!I61+'20'!I61+'21'!I61+'22'!I61+'23'!I61+'24'!I61+'25'!I61+'26'!I61+'27'!I61+'28'!I61+'29'!I61+'30'!I61</f>
        <v>#REF!</v>
      </c>
      <c r="J61" s="27">
        <v>60</v>
      </c>
      <c r="K61" s="25" t="e">
        <f t="shared" si="0"/>
        <v>#REF!</v>
      </c>
    </row>
    <row r="62" spans="1:11" ht="150" customHeight="1" thickBot="1">
      <c r="A62" s="42">
        <v>8.6999999999999993</v>
      </c>
      <c r="B62" s="146" t="s">
        <v>173</v>
      </c>
      <c r="C62" s="146"/>
      <c r="D62" s="146"/>
      <c r="E62" s="147" t="s">
        <v>174</v>
      </c>
      <c r="F62" s="147"/>
      <c r="G62" s="147"/>
      <c r="H62" s="48" t="s">
        <v>85</v>
      </c>
      <c r="I62" s="62" t="e">
        <f>'592'!I62+#REF!+#REF!+#REF!+'5'!I62+'6'!I62+'7'!I62+'8'!I62+'9'!I62+'10'!I62+'11'!I62+'12'!I62+'13'!I62+'14'!I62+'15'!I62+'16'!I62+'17'!I62+'18'!I62+'19'!I62+'20'!I62+'21'!I62+'22'!I62+'23'!I62+'24'!I62+'25'!I62+'26'!I62+'27'!I62+'28'!I62+'29'!I62+'30'!I62</f>
        <v>#REF!</v>
      </c>
      <c r="J62" s="27">
        <v>50</v>
      </c>
      <c r="K62" s="25" t="e">
        <f t="shared" si="0"/>
        <v>#REF!</v>
      </c>
    </row>
    <row r="63" spans="1:11" ht="195.75" hidden="1" customHeight="1" thickBot="1">
      <c r="A63" s="14">
        <v>8.8000000000000007</v>
      </c>
      <c r="B63" s="146" t="s">
        <v>175</v>
      </c>
      <c r="C63" s="146"/>
      <c r="D63" s="146"/>
      <c r="E63" s="147" t="s">
        <v>176</v>
      </c>
      <c r="F63" s="147"/>
      <c r="G63" s="147"/>
      <c r="H63" s="48" t="s">
        <v>85</v>
      </c>
      <c r="I63" s="62" t="e">
        <f>'592'!I63+#REF!+#REF!+#REF!+'5'!I63+'6'!I63+'7'!I63+'8'!I63+'9'!I63+'10'!I63+'11'!I63+'12'!I63+'13'!I63+'14'!I63+'15'!I63+'16'!I63+'17'!I63+'18'!I63+'19'!I63+'20'!I63+'21'!I63+'22'!I63+'23'!I63+'24'!I63+'25'!I63+'26'!I63+'27'!I63+'28'!I63+'29'!I63+'30'!I63</f>
        <v>#REF!</v>
      </c>
      <c r="J63" s="27">
        <v>75</v>
      </c>
      <c r="K63" s="25" t="e">
        <f t="shared" si="0"/>
        <v>#REF!</v>
      </c>
    </row>
    <row r="64" spans="1:11" ht="150" customHeight="1">
      <c r="A64" s="42">
        <v>8.9</v>
      </c>
      <c r="B64" s="146" t="s">
        <v>177</v>
      </c>
      <c r="C64" s="146"/>
      <c r="D64" s="146"/>
      <c r="E64" s="147" t="s">
        <v>178</v>
      </c>
      <c r="F64" s="147"/>
      <c r="G64" s="147"/>
      <c r="H64" s="48" t="s">
        <v>72</v>
      </c>
      <c r="I64" s="62" t="e">
        <f>'592'!I64+#REF!+#REF!+#REF!+'5'!I64+'6'!I64+'7'!I64+'8'!I64+'9'!I64+'10'!I64+'11'!I64+'12'!I64+'13'!I64+'14'!I64+'15'!I64+'16'!I64+'17'!I64+'18'!I64+'19'!I64+'20'!I64+'21'!I64+'22'!I64+'23'!I64+'24'!I64+'25'!I64+'26'!I64+'27'!I64+'28'!I64+'29'!I64+'30'!I64</f>
        <v>#REF!</v>
      </c>
      <c r="J64" s="27">
        <v>5</v>
      </c>
      <c r="K64" s="25" t="e">
        <f t="shared" si="0"/>
        <v>#REF!</v>
      </c>
    </row>
    <row r="65" spans="1:11" ht="129" customHeight="1">
      <c r="A65" s="40">
        <v>8.1</v>
      </c>
      <c r="B65" s="146" t="s">
        <v>179</v>
      </c>
      <c r="C65" s="146"/>
      <c r="D65" s="146"/>
      <c r="E65" s="147" t="s">
        <v>180</v>
      </c>
      <c r="F65" s="147"/>
      <c r="G65" s="147"/>
      <c r="H65" s="48" t="s">
        <v>72</v>
      </c>
      <c r="I65" s="62" t="e">
        <f>'592'!I65+#REF!+#REF!+#REF!+'5'!I65+'6'!I65+'7'!I65+'8'!I65+'9'!I65+'10'!I65+'11'!I65+'12'!I65+'13'!I65+'14'!I65+'15'!I65+'16'!I65+'17'!I65+'18'!I65+'19'!I65+'20'!I65+'21'!I65+'22'!I65+'23'!I65+'24'!I65+'25'!I65+'26'!I65+'27'!I65+'28'!I65+'29'!I65+'30'!I65</f>
        <v>#REF!</v>
      </c>
      <c r="J65" s="27">
        <v>4</v>
      </c>
      <c r="K65" s="25" t="e">
        <f t="shared" si="0"/>
        <v>#REF!</v>
      </c>
    </row>
    <row r="66" spans="1:11" ht="121.5" customHeight="1">
      <c r="A66" s="40">
        <v>8.11</v>
      </c>
      <c r="B66" s="146" t="s">
        <v>181</v>
      </c>
      <c r="C66" s="146"/>
      <c r="D66" s="146"/>
      <c r="E66" s="147" t="s">
        <v>182</v>
      </c>
      <c r="F66" s="147"/>
      <c r="G66" s="147"/>
      <c r="H66" s="48" t="s">
        <v>72</v>
      </c>
      <c r="I66" s="62" t="e">
        <f>'592'!I66+#REF!+#REF!+#REF!+'5'!I66+'6'!I66+'7'!I66+'8'!I66+'9'!I66+'10'!I66+'11'!I66+'12'!I66+'13'!I66+'14'!I66+'15'!I66+'16'!I66+'17'!I66+'18'!I66+'19'!I66+'20'!I66+'21'!I66+'22'!I66+'23'!I66+'24'!I66+'25'!I66+'26'!I66+'27'!I66+'28'!I66+'29'!I66+'30'!I66</f>
        <v>#REF!</v>
      </c>
      <c r="J66" s="27">
        <v>6</v>
      </c>
      <c r="K66" s="25" t="e">
        <f t="shared" si="0"/>
        <v>#REF!</v>
      </c>
    </row>
    <row r="67" spans="1:11" ht="121.5" customHeight="1">
      <c r="A67" s="40">
        <v>8.1199999999999992</v>
      </c>
      <c r="B67" s="146" t="s">
        <v>183</v>
      </c>
      <c r="C67" s="146"/>
      <c r="D67" s="146"/>
      <c r="E67" s="147" t="s">
        <v>184</v>
      </c>
      <c r="F67" s="147"/>
      <c r="G67" s="147"/>
      <c r="H67" s="48" t="s">
        <v>72</v>
      </c>
      <c r="I67" s="62" t="e">
        <f>'592'!I67+#REF!+#REF!+#REF!+'5'!I67+'6'!I67+'7'!I67+'8'!I67+'9'!I67+'10'!I67+'11'!I67+'12'!I67+'13'!I67+'14'!I67+'15'!I67+'16'!I67+'17'!I67+'18'!I67+'19'!I67+'20'!I67+'21'!I67+'22'!I67+'23'!I67+'24'!I67+'25'!I67+'26'!I67+'27'!I67+'28'!I67+'29'!I67+'30'!I67</f>
        <v>#REF!</v>
      </c>
      <c r="J67" s="27">
        <v>8</v>
      </c>
      <c r="K67" s="25" t="e">
        <f t="shared" si="0"/>
        <v>#REF!</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166" t="e">
        <f>SUM(K8:K67)</f>
        <v>#REF!</v>
      </c>
      <c r="I69" s="166"/>
      <c r="J69" s="166"/>
      <c r="K69" s="167"/>
    </row>
  </sheetData>
  <mergeCells count="136">
    <mergeCell ref="I4:K4"/>
    <mergeCell ref="B6:D6"/>
    <mergeCell ref="E6:G6"/>
    <mergeCell ref="A1:K1"/>
    <mergeCell ref="A2:K2"/>
    <mergeCell ref="A3:B3"/>
    <mergeCell ref="C3:D3"/>
    <mergeCell ref="F3:G3"/>
    <mergeCell ref="I3:K3"/>
    <mergeCell ref="B7:D7"/>
    <mergeCell ref="E7:G7"/>
    <mergeCell ref="B8:D8"/>
    <mergeCell ref="E8:G8"/>
    <mergeCell ref="B9:D9"/>
    <mergeCell ref="E9:G9"/>
    <mergeCell ref="A4:B4"/>
    <mergeCell ref="C4:D4"/>
    <mergeCell ref="F4:G4"/>
    <mergeCell ref="B13:D13"/>
    <mergeCell ref="E13:G13"/>
    <mergeCell ref="B14:D14"/>
    <mergeCell ref="E14:G14"/>
    <mergeCell ref="B15:D15"/>
    <mergeCell ref="E15:G15"/>
    <mergeCell ref="B10:D10"/>
    <mergeCell ref="E10:G10"/>
    <mergeCell ref="B11:D11"/>
    <mergeCell ref="E11:G11"/>
    <mergeCell ref="B12:D12"/>
    <mergeCell ref="E12:G12"/>
    <mergeCell ref="B19:D19"/>
    <mergeCell ref="E19:G19"/>
    <mergeCell ref="B20:D20"/>
    <mergeCell ref="E20:G20"/>
    <mergeCell ref="B21:D21"/>
    <mergeCell ref="E21:G21"/>
    <mergeCell ref="B16:D16"/>
    <mergeCell ref="E16:G16"/>
    <mergeCell ref="B17:D17"/>
    <mergeCell ref="E17:G17"/>
    <mergeCell ref="B18:D18"/>
    <mergeCell ref="E18:G18"/>
    <mergeCell ref="B25:D25"/>
    <mergeCell ref="E25:G25"/>
    <mergeCell ref="B26:D26"/>
    <mergeCell ref="E26:G26"/>
    <mergeCell ref="B27:D27"/>
    <mergeCell ref="E27:G27"/>
    <mergeCell ref="B22:D22"/>
    <mergeCell ref="E22:G22"/>
    <mergeCell ref="B23:D23"/>
    <mergeCell ref="E23:G23"/>
    <mergeCell ref="B24:D24"/>
    <mergeCell ref="E24:G24"/>
    <mergeCell ref="B31:D31"/>
    <mergeCell ref="E31:G31"/>
    <mergeCell ref="B32:D32"/>
    <mergeCell ref="E32:G32"/>
    <mergeCell ref="B33:D33"/>
    <mergeCell ref="E33:G33"/>
    <mergeCell ref="B28:D28"/>
    <mergeCell ref="E28:G28"/>
    <mergeCell ref="B29:D29"/>
    <mergeCell ref="E29:G29"/>
    <mergeCell ref="B30:D30"/>
    <mergeCell ref="E30:G30"/>
    <mergeCell ref="B37:D37"/>
    <mergeCell ref="E37:G37"/>
    <mergeCell ref="B38:D38"/>
    <mergeCell ref="E38:G38"/>
    <mergeCell ref="B39:D39"/>
    <mergeCell ref="E39:G39"/>
    <mergeCell ref="B34:D34"/>
    <mergeCell ref="E34:G34"/>
    <mergeCell ref="B35:D35"/>
    <mergeCell ref="E35:G35"/>
    <mergeCell ref="B36:D36"/>
    <mergeCell ref="E36:G36"/>
    <mergeCell ref="B43:D43"/>
    <mergeCell ref="E43:G43"/>
    <mergeCell ref="B44:D44"/>
    <mergeCell ref="E44:G44"/>
    <mergeCell ref="B45:D45"/>
    <mergeCell ref="E45:G45"/>
    <mergeCell ref="B40:D40"/>
    <mergeCell ref="E40:G40"/>
    <mergeCell ref="B41:D41"/>
    <mergeCell ref="E41:G41"/>
    <mergeCell ref="B42:D42"/>
    <mergeCell ref="E42:G42"/>
    <mergeCell ref="B49:D49"/>
    <mergeCell ref="E49:G49"/>
    <mergeCell ref="B50:D50"/>
    <mergeCell ref="E50:G50"/>
    <mergeCell ref="B51:D51"/>
    <mergeCell ref="E51:G51"/>
    <mergeCell ref="B46:D46"/>
    <mergeCell ref="E46:G46"/>
    <mergeCell ref="B47:D47"/>
    <mergeCell ref="E47:G47"/>
    <mergeCell ref="B48:D48"/>
    <mergeCell ref="E48:G48"/>
    <mergeCell ref="B52:D52"/>
    <mergeCell ref="E52:G52"/>
    <mergeCell ref="B53:D53"/>
    <mergeCell ref="E53:G53"/>
    <mergeCell ref="B54:D54"/>
    <mergeCell ref="E54:G54"/>
    <mergeCell ref="H69:K69"/>
    <mergeCell ref="B64:D64"/>
    <mergeCell ref="E64:G64"/>
    <mergeCell ref="B65:D65"/>
    <mergeCell ref="E65:G65"/>
    <mergeCell ref="B66:D66"/>
    <mergeCell ref="E66:G66"/>
    <mergeCell ref="B61:D61"/>
    <mergeCell ref="E61:G61"/>
    <mergeCell ref="B62:D62"/>
    <mergeCell ref="E62:G62"/>
    <mergeCell ref="B63:D63"/>
    <mergeCell ref="E63:G63"/>
    <mergeCell ref="B67:D67"/>
    <mergeCell ref="E67:G67"/>
    <mergeCell ref="A68:K68"/>
    <mergeCell ref="B58:D58"/>
    <mergeCell ref="E58:G58"/>
    <mergeCell ref="B59:D59"/>
    <mergeCell ref="E59:G59"/>
    <mergeCell ref="B60:D60"/>
    <mergeCell ref="E60:G60"/>
    <mergeCell ref="B55:D55"/>
    <mergeCell ref="E55:G55"/>
    <mergeCell ref="B56:D56"/>
    <mergeCell ref="E56:G56"/>
    <mergeCell ref="B57:D57"/>
    <mergeCell ref="E57:G57"/>
  </mergeCells>
  <printOptions horizontalCentered="1" verticalCentered="1"/>
  <pageMargins left="0" right="0" top="0" bottom="0" header="0" footer="0"/>
  <pageSetup scale="70"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54">
    <tabColor theme="7"/>
  </sheetPr>
  <dimension ref="A1:K69"/>
  <sheetViews>
    <sheetView view="pageBreakPreview"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403</v>
      </c>
      <c r="B3" s="280"/>
      <c r="C3" s="276" t="s">
        <v>411</v>
      </c>
      <c r="D3" s="278"/>
      <c r="E3" s="37" t="s">
        <v>44</v>
      </c>
      <c r="F3" s="276" t="s">
        <v>45</v>
      </c>
      <c r="G3" s="277"/>
      <c r="H3" s="35" t="s">
        <v>46</v>
      </c>
      <c r="I3" s="276" t="s">
        <v>412</v>
      </c>
      <c r="J3" s="277"/>
      <c r="K3" s="278"/>
    </row>
    <row r="4" spans="1:11" ht="39.75" customHeight="1">
      <c r="A4" s="279" t="s">
        <v>405</v>
      </c>
      <c r="B4" s="280"/>
      <c r="C4" s="276">
        <v>104</v>
      </c>
      <c r="D4" s="278"/>
      <c r="E4" s="38" t="s">
        <v>49</v>
      </c>
      <c r="F4" s="301" t="s">
        <v>50</v>
      </c>
      <c r="G4" s="302"/>
      <c r="H4" s="36" t="s">
        <v>406</v>
      </c>
      <c r="I4" s="276">
        <v>19</v>
      </c>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customHeight="1">
      <c r="A7" s="13">
        <v>1</v>
      </c>
      <c r="B7" s="201" t="s">
        <v>59</v>
      </c>
      <c r="C7" s="201"/>
      <c r="D7" s="201"/>
      <c r="E7" s="201" t="s">
        <v>60</v>
      </c>
      <c r="F7" s="201"/>
      <c r="G7" s="201"/>
      <c r="H7" s="9"/>
      <c r="I7" s="3"/>
      <c r="J7" s="3"/>
      <c r="K7" s="3"/>
    </row>
    <row r="8" spans="1:11" ht="116.25" customHeight="1">
      <c r="A8" s="12">
        <v>1.1000000000000001</v>
      </c>
      <c r="B8" s="182" t="s">
        <v>61</v>
      </c>
      <c r="C8" s="183"/>
      <c r="D8" s="184"/>
      <c r="E8" s="185" t="s">
        <v>62</v>
      </c>
      <c r="F8" s="186"/>
      <c r="G8" s="187"/>
      <c r="H8" s="46" t="s">
        <v>63</v>
      </c>
      <c r="I8" s="28"/>
      <c r="J8" s="27">
        <v>15</v>
      </c>
      <c r="K8" s="25">
        <f>J8*I8</f>
        <v>0</v>
      </c>
    </row>
    <row r="9" spans="1:11" ht="126.75" customHeight="1">
      <c r="A9" s="12">
        <v>1.2</v>
      </c>
      <c r="B9" s="172" t="s">
        <v>64</v>
      </c>
      <c r="C9" s="172"/>
      <c r="D9" s="172"/>
      <c r="E9" s="174" t="s">
        <v>65</v>
      </c>
      <c r="F9" s="174"/>
      <c r="G9" s="174"/>
      <c r="H9" s="46" t="s">
        <v>63</v>
      </c>
      <c r="I9" s="28"/>
      <c r="J9" s="27">
        <v>15</v>
      </c>
      <c r="K9" s="25">
        <f>J9*I9</f>
        <v>0</v>
      </c>
    </row>
    <row r="10" spans="1:11" ht="25.5" customHeight="1">
      <c r="A10" s="90">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v>21</v>
      </c>
      <c r="J11" s="27">
        <v>4</v>
      </c>
      <c r="K11" s="25">
        <f t="shared" ref="K11:K16" si="0">J11*I11</f>
        <v>84</v>
      </c>
    </row>
    <row r="12" spans="1:11" ht="104.25" customHeight="1">
      <c r="A12" s="14">
        <v>2.2000000000000002</v>
      </c>
      <c r="B12" s="182" t="s">
        <v>70</v>
      </c>
      <c r="C12" s="183"/>
      <c r="D12" s="184"/>
      <c r="E12" s="185" t="s">
        <v>71</v>
      </c>
      <c r="F12" s="186"/>
      <c r="G12" s="187"/>
      <c r="H12" s="48" t="s">
        <v>72</v>
      </c>
      <c r="I12" s="28"/>
      <c r="J12" s="27">
        <v>8</v>
      </c>
      <c r="K12" s="25">
        <f t="shared" si="0"/>
        <v>0</v>
      </c>
    </row>
    <row r="13" spans="1:11" ht="93" customHeight="1">
      <c r="A13" s="14">
        <v>2.2999999999999998</v>
      </c>
      <c r="B13" s="182" t="s">
        <v>73</v>
      </c>
      <c r="C13" s="183"/>
      <c r="D13" s="184"/>
      <c r="E13" s="185" t="s">
        <v>74</v>
      </c>
      <c r="F13" s="186"/>
      <c r="G13" s="187"/>
      <c r="H13" s="48" t="s">
        <v>72</v>
      </c>
      <c r="I13" s="28">
        <v>35</v>
      </c>
      <c r="J13" s="27">
        <v>11</v>
      </c>
      <c r="K13" s="25">
        <f t="shared" si="0"/>
        <v>385</v>
      </c>
    </row>
    <row r="14" spans="1:11" ht="157.5" customHeight="1">
      <c r="A14" s="14">
        <v>2.4</v>
      </c>
      <c r="B14" s="182" t="s">
        <v>75</v>
      </c>
      <c r="C14" s="183"/>
      <c r="D14" s="184"/>
      <c r="E14" s="185" t="s">
        <v>76</v>
      </c>
      <c r="F14" s="186"/>
      <c r="G14" s="187"/>
      <c r="H14" s="46" t="s">
        <v>63</v>
      </c>
      <c r="I14" s="28">
        <v>21</v>
      </c>
      <c r="J14" s="27">
        <v>15</v>
      </c>
      <c r="K14" s="25">
        <f t="shared" si="0"/>
        <v>315</v>
      </c>
    </row>
    <row r="15" spans="1:11" ht="84" customHeight="1">
      <c r="A15" s="12">
        <v>2.5</v>
      </c>
      <c r="B15" s="182" t="s">
        <v>77</v>
      </c>
      <c r="C15" s="183"/>
      <c r="D15" s="184"/>
      <c r="E15" s="185" t="s">
        <v>78</v>
      </c>
      <c r="F15" s="186"/>
      <c r="G15" s="187"/>
      <c r="H15" s="46" t="s">
        <v>63</v>
      </c>
      <c r="I15" s="28"/>
      <c r="J15" s="27">
        <v>18</v>
      </c>
      <c r="K15" s="25">
        <f t="shared" si="0"/>
        <v>0</v>
      </c>
    </row>
    <row r="16" spans="1:11" ht="131.44999999999999" customHeight="1">
      <c r="A16" s="14">
        <v>2.6</v>
      </c>
      <c r="B16" s="182" t="s">
        <v>79</v>
      </c>
      <c r="C16" s="183"/>
      <c r="D16" s="184"/>
      <c r="E16" s="185" t="s">
        <v>80</v>
      </c>
      <c r="F16" s="186"/>
      <c r="G16" s="187"/>
      <c r="H16" s="46" t="s">
        <v>63</v>
      </c>
      <c r="I16" s="28"/>
      <c r="J16" s="27">
        <v>10</v>
      </c>
      <c r="K16" s="25">
        <f t="shared" si="0"/>
        <v>0</v>
      </c>
    </row>
    <row r="17" spans="1:11" ht="30" customHeight="1">
      <c r="A17" s="91">
        <v>3</v>
      </c>
      <c r="B17" s="286" t="s">
        <v>81</v>
      </c>
      <c r="C17" s="286"/>
      <c r="D17" s="286"/>
      <c r="E17" s="285" t="s">
        <v>82</v>
      </c>
      <c r="F17" s="285"/>
      <c r="G17" s="285"/>
      <c r="H17" s="47"/>
      <c r="I17" s="29"/>
      <c r="J17" s="26"/>
      <c r="K17" s="26"/>
    </row>
    <row r="18" spans="1:11" ht="90" customHeight="1">
      <c r="A18" s="12">
        <v>3.1</v>
      </c>
      <c r="B18" s="182" t="s">
        <v>83</v>
      </c>
      <c r="C18" s="183"/>
      <c r="D18" s="184"/>
      <c r="E18" s="185" t="s">
        <v>84</v>
      </c>
      <c r="F18" s="186"/>
      <c r="G18" s="187"/>
      <c r="H18" s="46" t="s">
        <v>85</v>
      </c>
      <c r="I18" s="28"/>
      <c r="J18" s="27">
        <v>50</v>
      </c>
      <c r="K18" s="25">
        <f t="shared" ref="K18:K23" si="1">J18*I18</f>
        <v>0</v>
      </c>
    </row>
    <row r="19" spans="1:11" ht="108.6" customHeight="1">
      <c r="A19" s="12">
        <v>3.2</v>
      </c>
      <c r="B19" s="182" t="s">
        <v>86</v>
      </c>
      <c r="C19" s="183"/>
      <c r="D19" s="184"/>
      <c r="E19" s="185" t="s">
        <v>87</v>
      </c>
      <c r="F19" s="186"/>
      <c r="G19" s="187"/>
      <c r="H19" s="46" t="s">
        <v>63</v>
      </c>
      <c r="I19" s="28"/>
      <c r="J19" s="27">
        <v>10</v>
      </c>
      <c r="K19" s="25">
        <f t="shared" si="1"/>
        <v>0</v>
      </c>
    </row>
    <row r="20" spans="1:11" ht="116.1" customHeight="1">
      <c r="A20" s="12">
        <v>3.3</v>
      </c>
      <c r="B20" s="182" t="s">
        <v>88</v>
      </c>
      <c r="C20" s="183"/>
      <c r="D20" s="184"/>
      <c r="E20" s="185" t="s">
        <v>89</v>
      </c>
      <c r="F20" s="186"/>
      <c r="G20" s="187"/>
      <c r="H20" s="46" t="s">
        <v>63</v>
      </c>
      <c r="I20" s="28"/>
      <c r="J20" s="27">
        <v>60</v>
      </c>
      <c r="K20" s="25">
        <f t="shared" si="1"/>
        <v>0</v>
      </c>
    </row>
    <row r="21" spans="1:11" ht="91.5" customHeight="1">
      <c r="A21" s="34">
        <v>3.4</v>
      </c>
      <c r="B21" s="182" t="s">
        <v>90</v>
      </c>
      <c r="C21" s="183"/>
      <c r="D21" s="184"/>
      <c r="E21" s="185" t="s">
        <v>91</v>
      </c>
      <c r="F21" s="186"/>
      <c r="G21" s="187"/>
      <c r="H21" s="48" t="s">
        <v>85</v>
      </c>
      <c r="I21" s="28"/>
      <c r="J21" s="27">
        <v>25</v>
      </c>
      <c r="K21" s="25">
        <f t="shared" si="1"/>
        <v>0</v>
      </c>
    </row>
    <row r="22" spans="1:11" ht="119.1" customHeight="1">
      <c r="A22" s="34">
        <v>3.5</v>
      </c>
      <c r="B22" s="182" t="s">
        <v>92</v>
      </c>
      <c r="C22" s="183"/>
      <c r="D22" s="184"/>
      <c r="E22" s="185" t="s">
        <v>93</v>
      </c>
      <c r="F22" s="186"/>
      <c r="G22" s="187"/>
      <c r="H22" s="46" t="s">
        <v>63</v>
      </c>
      <c r="I22" s="28"/>
      <c r="J22" s="27">
        <v>50</v>
      </c>
      <c r="K22" s="25">
        <f t="shared" si="1"/>
        <v>0</v>
      </c>
    </row>
    <row r="23" spans="1:11" ht="91.5" customHeight="1">
      <c r="A23" s="34">
        <v>3.6</v>
      </c>
      <c r="B23" s="182" t="s">
        <v>94</v>
      </c>
      <c r="C23" s="183"/>
      <c r="D23" s="184"/>
      <c r="E23" s="185" t="s">
        <v>95</v>
      </c>
      <c r="F23" s="186"/>
      <c r="G23" s="187"/>
      <c r="H23" s="48" t="s">
        <v>85</v>
      </c>
      <c r="I23" s="28"/>
      <c r="J23" s="27">
        <v>25</v>
      </c>
      <c r="K23" s="25">
        <f t="shared" si="1"/>
        <v>0</v>
      </c>
    </row>
    <row r="24" spans="1:11" ht="28.5" customHeight="1">
      <c r="A24" s="92">
        <v>4</v>
      </c>
      <c r="B24" s="285" t="s">
        <v>96</v>
      </c>
      <c r="C24" s="285"/>
      <c r="D24" s="285"/>
      <c r="E24" s="285" t="s">
        <v>97</v>
      </c>
      <c r="F24" s="285"/>
      <c r="G24" s="285"/>
      <c r="H24" s="47"/>
      <c r="I24" s="29"/>
      <c r="J24" s="26"/>
      <c r="K24" s="26"/>
    </row>
    <row r="25" spans="1:11" ht="148.5" customHeight="1">
      <c r="A25" s="12">
        <v>4.0999999999999996</v>
      </c>
      <c r="B25" s="182" t="s">
        <v>98</v>
      </c>
      <c r="C25" s="183"/>
      <c r="D25" s="184"/>
      <c r="E25" s="185" t="s">
        <v>99</v>
      </c>
      <c r="F25" s="186"/>
      <c r="G25" s="187"/>
      <c r="H25" s="46" t="s">
        <v>63</v>
      </c>
      <c r="I25" s="28"/>
      <c r="J25" s="27">
        <v>110</v>
      </c>
      <c r="K25" s="25">
        <f>J25*I25</f>
        <v>0</v>
      </c>
    </row>
    <row r="26" spans="1:11" ht="112.5" customHeight="1">
      <c r="A26" s="14">
        <v>4.2</v>
      </c>
      <c r="B26" s="182" t="s">
        <v>100</v>
      </c>
      <c r="C26" s="183"/>
      <c r="D26" s="184"/>
      <c r="E26" s="185" t="s">
        <v>101</v>
      </c>
      <c r="F26" s="186"/>
      <c r="G26" s="187"/>
      <c r="H26" s="46" t="s">
        <v>63</v>
      </c>
      <c r="I26" s="28"/>
      <c r="J26" s="27">
        <v>90</v>
      </c>
      <c r="K26" s="25">
        <f>J26*I26</f>
        <v>0</v>
      </c>
    </row>
    <row r="27" spans="1:11" ht="89.1" customHeight="1">
      <c r="A27" s="12">
        <v>4.3</v>
      </c>
      <c r="B27" s="182" t="s">
        <v>102</v>
      </c>
      <c r="C27" s="183"/>
      <c r="D27" s="184"/>
      <c r="E27" s="185" t="s">
        <v>103</v>
      </c>
      <c r="F27" s="186"/>
      <c r="G27" s="187"/>
      <c r="H27" s="46" t="s">
        <v>63</v>
      </c>
      <c r="I27" s="28">
        <v>2</v>
      </c>
      <c r="J27" s="27">
        <v>90</v>
      </c>
      <c r="K27" s="25">
        <f>J27*I27</f>
        <v>180</v>
      </c>
    </row>
    <row r="28" spans="1:11" ht="97.5" customHeight="1">
      <c r="A28" s="14">
        <v>4.4000000000000004</v>
      </c>
      <c r="B28" s="182" t="s">
        <v>104</v>
      </c>
      <c r="C28" s="183"/>
      <c r="D28" s="184"/>
      <c r="E28" s="185" t="s">
        <v>105</v>
      </c>
      <c r="F28" s="186"/>
      <c r="G28" s="187"/>
      <c r="H28" s="49" t="s">
        <v>106</v>
      </c>
      <c r="I28" s="28"/>
      <c r="J28" s="27">
        <v>8</v>
      </c>
      <c r="K28" s="25">
        <f>J28*I28</f>
        <v>0</v>
      </c>
    </row>
    <row r="29" spans="1:11" ht="137.25" customHeight="1">
      <c r="A29" s="14">
        <v>4.5</v>
      </c>
      <c r="B29" s="182" t="s">
        <v>107</v>
      </c>
      <c r="C29" s="183"/>
      <c r="D29" s="184"/>
      <c r="E29" s="185" t="s">
        <v>108</v>
      </c>
      <c r="F29" s="186"/>
      <c r="G29" s="187"/>
      <c r="H29" s="49" t="s">
        <v>106</v>
      </c>
      <c r="I29" s="28"/>
      <c r="J29" s="27">
        <v>35</v>
      </c>
      <c r="K29" s="25">
        <f>J29*I29</f>
        <v>0</v>
      </c>
    </row>
    <row r="30" spans="1:11" ht="33" customHeight="1">
      <c r="A30" s="92">
        <v>5</v>
      </c>
      <c r="B30" s="285" t="s">
        <v>109</v>
      </c>
      <c r="C30" s="285"/>
      <c r="D30" s="285"/>
      <c r="E30" s="285" t="s">
        <v>110</v>
      </c>
      <c r="F30" s="285"/>
      <c r="G30" s="285"/>
      <c r="H30" s="47"/>
      <c r="I30" s="30"/>
      <c r="J30" s="26"/>
      <c r="K30" s="26"/>
    </row>
    <row r="31" spans="1:11" ht="167.25" customHeight="1">
      <c r="A31" s="14">
        <v>5.0999999999999996</v>
      </c>
      <c r="B31" s="172" t="s">
        <v>111</v>
      </c>
      <c r="C31" s="172"/>
      <c r="D31" s="172"/>
      <c r="E31" s="174" t="s">
        <v>112</v>
      </c>
      <c r="F31" s="174"/>
      <c r="G31" s="174"/>
      <c r="H31" s="48" t="s">
        <v>72</v>
      </c>
      <c r="I31" s="28"/>
      <c r="J31" s="27">
        <v>10</v>
      </c>
      <c r="K31" s="25">
        <f>J31*I31</f>
        <v>0</v>
      </c>
    </row>
    <row r="32" spans="1:11" ht="135" customHeight="1">
      <c r="A32" s="14">
        <v>5.2</v>
      </c>
      <c r="B32" s="172" t="s">
        <v>113</v>
      </c>
      <c r="C32" s="172"/>
      <c r="D32" s="172"/>
      <c r="E32" s="287" t="s">
        <v>114</v>
      </c>
      <c r="F32" s="287"/>
      <c r="G32" s="287"/>
      <c r="H32" s="48" t="s">
        <v>63</v>
      </c>
      <c r="I32" s="28"/>
      <c r="J32" s="27">
        <v>35</v>
      </c>
      <c r="K32" s="25">
        <f>J32*I32</f>
        <v>0</v>
      </c>
    </row>
    <row r="33" spans="1:11" ht="33" customHeight="1">
      <c r="A33" s="93">
        <v>6</v>
      </c>
      <c r="B33" s="288" t="s">
        <v>115</v>
      </c>
      <c r="C33" s="289"/>
      <c r="D33" s="290"/>
      <c r="E33" s="288" t="s">
        <v>116</v>
      </c>
      <c r="F33" s="289"/>
      <c r="G33" s="290"/>
      <c r="H33" s="50"/>
      <c r="I33" s="30"/>
      <c r="J33" s="26"/>
      <c r="K33" s="26"/>
    </row>
    <row r="34" spans="1:11" ht="112.5" customHeight="1">
      <c r="A34" s="12">
        <v>6.1</v>
      </c>
      <c r="B34" s="182" t="s">
        <v>117</v>
      </c>
      <c r="C34" s="183"/>
      <c r="D34" s="184"/>
      <c r="E34" s="185" t="s">
        <v>118</v>
      </c>
      <c r="F34" s="186"/>
      <c r="G34" s="187"/>
      <c r="H34" s="46" t="s">
        <v>85</v>
      </c>
      <c r="I34" s="28"/>
      <c r="J34" s="27">
        <v>200</v>
      </c>
      <c r="K34" s="25">
        <f>J34*I34</f>
        <v>0</v>
      </c>
    </row>
    <row r="35" spans="1:11" ht="113.25" customHeight="1">
      <c r="A35" s="12">
        <v>6.2</v>
      </c>
      <c r="B35" s="182" t="s">
        <v>119</v>
      </c>
      <c r="C35" s="183"/>
      <c r="D35" s="184"/>
      <c r="E35" s="185" t="s">
        <v>120</v>
      </c>
      <c r="F35" s="186"/>
      <c r="G35" s="187"/>
      <c r="H35" s="48" t="s">
        <v>85</v>
      </c>
      <c r="I35" s="28"/>
      <c r="J35" s="27">
        <v>200</v>
      </c>
      <c r="K35" s="25">
        <f>J35*I35</f>
        <v>0</v>
      </c>
    </row>
    <row r="36" spans="1:11" ht="113.25" customHeight="1">
      <c r="A36" s="12">
        <v>6.3</v>
      </c>
      <c r="B36" s="172" t="s">
        <v>121</v>
      </c>
      <c r="C36" s="172"/>
      <c r="D36" s="172"/>
      <c r="E36" s="174" t="s">
        <v>122</v>
      </c>
      <c r="F36" s="174"/>
      <c r="G36" s="174"/>
      <c r="H36" s="48" t="s">
        <v>85</v>
      </c>
      <c r="I36" s="28"/>
      <c r="J36" s="27">
        <v>250</v>
      </c>
      <c r="K36" s="25">
        <f t="shared" ref="K36:K54" si="2">J36*I36</f>
        <v>0</v>
      </c>
    </row>
    <row r="37" spans="1:11" ht="113.25" customHeight="1">
      <c r="A37" s="12">
        <v>6.4</v>
      </c>
      <c r="B37" s="172" t="s">
        <v>123</v>
      </c>
      <c r="C37" s="172"/>
      <c r="D37" s="172"/>
      <c r="E37" s="174" t="s">
        <v>124</v>
      </c>
      <c r="F37" s="174"/>
      <c r="G37" s="174"/>
      <c r="H37" s="48" t="s">
        <v>85</v>
      </c>
      <c r="I37" s="28"/>
      <c r="J37" s="27">
        <v>210</v>
      </c>
      <c r="K37" s="25">
        <f t="shared" si="2"/>
        <v>0</v>
      </c>
    </row>
    <row r="38" spans="1:11" ht="113.25" customHeight="1">
      <c r="A38" s="12">
        <v>6.5</v>
      </c>
      <c r="B38" s="172" t="s">
        <v>125</v>
      </c>
      <c r="C38" s="172"/>
      <c r="D38" s="172"/>
      <c r="E38" s="174" t="s">
        <v>126</v>
      </c>
      <c r="F38" s="174"/>
      <c r="G38" s="174"/>
      <c r="H38" s="48" t="s">
        <v>72</v>
      </c>
      <c r="I38" s="28"/>
      <c r="J38" s="27">
        <v>15</v>
      </c>
      <c r="K38" s="25">
        <f t="shared" si="2"/>
        <v>0</v>
      </c>
    </row>
    <row r="39" spans="1:11" ht="87.75" customHeight="1">
      <c r="A39" s="12">
        <v>6.6</v>
      </c>
      <c r="B39" s="172" t="s">
        <v>127</v>
      </c>
      <c r="C39" s="172"/>
      <c r="D39" s="172"/>
      <c r="E39" s="174" t="s">
        <v>128</v>
      </c>
      <c r="F39" s="174"/>
      <c r="G39" s="174"/>
      <c r="H39" s="48" t="s">
        <v>85</v>
      </c>
      <c r="I39" s="28"/>
      <c r="J39" s="27">
        <v>30</v>
      </c>
      <c r="K39" s="25">
        <f t="shared" si="2"/>
        <v>0</v>
      </c>
    </row>
    <row r="40" spans="1:11" ht="113.25" customHeight="1">
      <c r="A40" s="12">
        <v>6.7</v>
      </c>
      <c r="B40" s="172" t="s">
        <v>129</v>
      </c>
      <c r="C40" s="172"/>
      <c r="D40" s="172"/>
      <c r="E40" s="174" t="s">
        <v>130</v>
      </c>
      <c r="F40" s="174"/>
      <c r="G40" s="174"/>
      <c r="H40" s="48" t="s">
        <v>72</v>
      </c>
      <c r="I40" s="28"/>
      <c r="J40" s="27">
        <v>20</v>
      </c>
      <c r="K40" s="25">
        <f t="shared" si="2"/>
        <v>0</v>
      </c>
    </row>
    <row r="41" spans="1:11" ht="137.1" customHeight="1">
      <c r="A41" s="12">
        <v>6.8</v>
      </c>
      <c r="B41" s="172" t="s">
        <v>131</v>
      </c>
      <c r="C41" s="172"/>
      <c r="D41" s="172"/>
      <c r="E41" s="174" t="s">
        <v>132</v>
      </c>
      <c r="F41" s="174"/>
      <c r="G41" s="174"/>
      <c r="H41" s="48" t="s">
        <v>85</v>
      </c>
      <c r="I41" s="28"/>
      <c r="J41" s="27">
        <v>175</v>
      </c>
      <c r="K41" s="25">
        <f t="shared" si="2"/>
        <v>0</v>
      </c>
    </row>
    <row r="42" spans="1:11" ht="72" customHeight="1">
      <c r="A42" s="12">
        <v>6.9</v>
      </c>
      <c r="B42" s="172" t="s">
        <v>133</v>
      </c>
      <c r="C42" s="172"/>
      <c r="D42" s="172"/>
      <c r="E42" s="174" t="s">
        <v>134</v>
      </c>
      <c r="F42" s="174"/>
      <c r="G42" s="174"/>
      <c r="H42" s="48" t="s">
        <v>85</v>
      </c>
      <c r="I42" s="28"/>
      <c r="J42" s="27">
        <v>35</v>
      </c>
      <c r="K42" s="25">
        <f t="shared" si="2"/>
        <v>0</v>
      </c>
    </row>
    <row r="43" spans="1:11" ht="75" customHeight="1">
      <c r="A43" s="40">
        <v>6.1</v>
      </c>
      <c r="B43" s="172" t="s">
        <v>135</v>
      </c>
      <c r="C43" s="172"/>
      <c r="D43" s="172"/>
      <c r="E43" s="174" t="s">
        <v>136</v>
      </c>
      <c r="F43" s="174"/>
      <c r="G43" s="174"/>
      <c r="H43" s="48" t="s">
        <v>85</v>
      </c>
      <c r="I43" s="28"/>
      <c r="J43" s="27">
        <v>20</v>
      </c>
      <c r="K43" s="25">
        <f t="shared" si="2"/>
        <v>0</v>
      </c>
    </row>
    <row r="44" spans="1:11" ht="57.75" customHeight="1">
      <c r="A44" s="40">
        <v>6.11</v>
      </c>
      <c r="B44" s="172" t="s">
        <v>137</v>
      </c>
      <c r="C44" s="172"/>
      <c r="D44" s="172"/>
      <c r="E44" s="174" t="s">
        <v>138</v>
      </c>
      <c r="F44" s="174"/>
      <c r="G44" s="174"/>
      <c r="H44" s="48" t="s">
        <v>85</v>
      </c>
      <c r="I44" s="28"/>
      <c r="J44" s="27">
        <v>120</v>
      </c>
      <c r="K44" s="25">
        <f t="shared" si="2"/>
        <v>0</v>
      </c>
    </row>
    <row r="45" spans="1:11" ht="111" customHeight="1">
      <c r="A45" s="40">
        <v>6.12</v>
      </c>
      <c r="B45" s="172" t="s">
        <v>139</v>
      </c>
      <c r="C45" s="172"/>
      <c r="D45" s="172"/>
      <c r="E45" s="174" t="s">
        <v>140</v>
      </c>
      <c r="F45" s="174"/>
      <c r="G45" s="174"/>
      <c r="H45" s="48" t="s">
        <v>85</v>
      </c>
      <c r="I45" s="28"/>
      <c r="J45" s="27">
        <v>90</v>
      </c>
      <c r="K45" s="25">
        <f t="shared" si="2"/>
        <v>0</v>
      </c>
    </row>
    <row r="46" spans="1:11" ht="106.35" customHeight="1">
      <c r="A46" s="40">
        <v>6.13</v>
      </c>
      <c r="B46" s="172" t="s">
        <v>141</v>
      </c>
      <c r="C46" s="172"/>
      <c r="D46" s="172"/>
      <c r="E46" s="174" t="s">
        <v>142</v>
      </c>
      <c r="F46" s="174"/>
      <c r="G46" s="174"/>
      <c r="H46" s="48" t="s">
        <v>85</v>
      </c>
      <c r="I46" s="28"/>
      <c r="J46" s="27">
        <v>90</v>
      </c>
      <c r="K46" s="25">
        <f t="shared" si="2"/>
        <v>0</v>
      </c>
    </row>
    <row r="47" spans="1:11" ht="97.35" customHeight="1">
      <c r="A47" s="40">
        <v>6.14</v>
      </c>
      <c r="B47" s="172" t="s">
        <v>143</v>
      </c>
      <c r="C47" s="172"/>
      <c r="D47" s="172"/>
      <c r="E47" s="173" t="s">
        <v>144</v>
      </c>
      <c r="F47" s="173"/>
      <c r="G47" s="173"/>
      <c r="H47" s="48" t="s">
        <v>85</v>
      </c>
      <c r="I47" s="28"/>
      <c r="J47" s="27">
        <v>220</v>
      </c>
      <c r="K47" s="25">
        <f t="shared" si="2"/>
        <v>0</v>
      </c>
    </row>
    <row r="48" spans="1:11" ht="113.45" customHeight="1">
      <c r="A48" s="40">
        <v>6.15</v>
      </c>
      <c r="B48" s="172" t="s">
        <v>145</v>
      </c>
      <c r="C48" s="172"/>
      <c r="D48" s="172"/>
      <c r="E48" s="174" t="s">
        <v>146</v>
      </c>
      <c r="F48" s="174"/>
      <c r="G48" s="174"/>
      <c r="H48" s="48" t="s">
        <v>85</v>
      </c>
      <c r="I48" s="28"/>
      <c r="J48" s="27">
        <v>120</v>
      </c>
      <c r="K48" s="25">
        <f t="shared" si="2"/>
        <v>0</v>
      </c>
    </row>
    <row r="49" spans="1:11" ht="97.5" customHeight="1">
      <c r="A49" s="40">
        <v>6.16</v>
      </c>
      <c r="B49" s="172" t="s">
        <v>147</v>
      </c>
      <c r="C49" s="172"/>
      <c r="D49" s="172"/>
      <c r="E49" s="173" t="s">
        <v>148</v>
      </c>
      <c r="F49" s="173"/>
      <c r="G49" s="173"/>
      <c r="H49" s="48" t="s">
        <v>85</v>
      </c>
      <c r="I49" s="28"/>
      <c r="J49" s="27">
        <v>175</v>
      </c>
      <c r="K49" s="25">
        <f t="shared" si="2"/>
        <v>0</v>
      </c>
    </row>
    <row r="50" spans="1:11" ht="110.1" customHeight="1">
      <c r="A50" s="40">
        <v>6.17</v>
      </c>
      <c r="B50" s="172" t="s">
        <v>149</v>
      </c>
      <c r="C50" s="172"/>
      <c r="D50" s="172"/>
      <c r="E50" s="174" t="s">
        <v>150</v>
      </c>
      <c r="F50" s="174"/>
      <c r="G50" s="174"/>
      <c r="H50" s="48" t="s">
        <v>85</v>
      </c>
      <c r="I50" s="28"/>
      <c r="J50" s="27">
        <v>185</v>
      </c>
      <c r="K50" s="25">
        <f t="shared" si="2"/>
        <v>0</v>
      </c>
    </row>
    <row r="51" spans="1:11" ht="138.6" customHeight="1">
      <c r="A51" s="40">
        <v>6.1800000000000104</v>
      </c>
      <c r="B51" s="172" t="s">
        <v>151</v>
      </c>
      <c r="C51" s="172"/>
      <c r="D51" s="172"/>
      <c r="E51" s="174" t="s">
        <v>152</v>
      </c>
      <c r="F51" s="174"/>
      <c r="G51" s="174"/>
      <c r="H51" s="48" t="s">
        <v>153</v>
      </c>
      <c r="I51" s="28"/>
      <c r="J51" s="27">
        <v>120</v>
      </c>
      <c r="K51" s="25">
        <f t="shared" si="2"/>
        <v>0</v>
      </c>
    </row>
    <row r="52" spans="1:11" ht="31.5" customHeight="1">
      <c r="A52" s="94">
        <v>7</v>
      </c>
      <c r="B52" s="291" t="s">
        <v>154</v>
      </c>
      <c r="C52" s="292"/>
      <c r="D52" s="293"/>
      <c r="E52" s="294" t="s">
        <v>155</v>
      </c>
      <c r="F52" s="294"/>
      <c r="G52" s="294"/>
      <c r="H52" s="51"/>
      <c r="I52" s="32"/>
      <c r="J52" s="32"/>
      <c r="K52" s="33"/>
    </row>
    <row r="53" spans="1:11" ht="113.25" customHeight="1">
      <c r="A53" s="14">
        <v>7.1</v>
      </c>
      <c r="B53" s="172" t="s">
        <v>156</v>
      </c>
      <c r="C53" s="172"/>
      <c r="D53" s="172"/>
      <c r="E53" s="174" t="s">
        <v>157</v>
      </c>
      <c r="F53" s="174"/>
      <c r="G53" s="174"/>
      <c r="H53" s="48"/>
      <c r="I53" s="28"/>
      <c r="J53" s="27">
        <v>25</v>
      </c>
      <c r="K53" s="25">
        <f t="shared" si="2"/>
        <v>0</v>
      </c>
    </row>
    <row r="54" spans="1:11" ht="113.25" customHeight="1">
      <c r="A54" s="14">
        <v>7.2</v>
      </c>
      <c r="B54" s="172" t="s">
        <v>158</v>
      </c>
      <c r="C54" s="172"/>
      <c r="D54" s="172"/>
      <c r="E54" s="173" t="s">
        <v>159</v>
      </c>
      <c r="F54" s="173"/>
      <c r="G54" s="173"/>
      <c r="H54" s="48"/>
      <c r="I54" s="28"/>
      <c r="J54" s="27">
        <v>25</v>
      </c>
      <c r="K54" s="25">
        <f t="shared" si="2"/>
        <v>0</v>
      </c>
    </row>
    <row r="55" spans="1:11" ht="31.5" customHeight="1" thickBot="1">
      <c r="A55" s="94">
        <v>8</v>
      </c>
      <c r="B55" s="291" t="s">
        <v>160</v>
      </c>
      <c r="C55" s="292"/>
      <c r="D55" s="293"/>
      <c r="E55" s="294" t="s">
        <v>161</v>
      </c>
      <c r="F55" s="294"/>
      <c r="G55" s="294"/>
      <c r="H55" s="51"/>
      <c r="I55" s="32"/>
      <c r="J55" s="32"/>
      <c r="K55" s="33"/>
    </row>
    <row r="56" spans="1:11" ht="127.5" customHeight="1" thickBot="1">
      <c r="A56" s="42">
        <v>8.1</v>
      </c>
      <c r="B56" s="295" t="s">
        <v>162</v>
      </c>
      <c r="C56" s="296"/>
      <c r="D56" s="297"/>
      <c r="E56" s="298" t="s">
        <v>163</v>
      </c>
      <c r="F56" s="299"/>
      <c r="G56" s="300"/>
      <c r="H56" s="52" t="s">
        <v>85</v>
      </c>
      <c r="I56" s="43"/>
      <c r="J56" s="44">
        <v>50</v>
      </c>
      <c r="K56" s="45">
        <f t="shared" ref="K56:K67" si="3">I56*J56</f>
        <v>0</v>
      </c>
    </row>
    <row r="57" spans="1:11" ht="124.5" customHeight="1" thickBot="1">
      <c r="A57" s="14">
        <v>8.1999999999999993</v>
      </c>
      <c r="B57" s="146" t="s">
        <v>164</v>
      </c>
      <c r="C57" s="146"/>
      <c r="D57" s="146"/>
      <c r="E57" s="147" t="s">
        <v>165</v>
      </c>
      <c r="F57" s="147"/>
      <c r="G57" s="147"/>
      <c r="H57" s="48" t="s">
        <v>85</v>
      </c>
      <c r="I57" s="43"/>
      <c r="J57" s="44">
        <v>10</v>
      </c>
      <c r="K57" s="45">
        <f t="shared" si="3"/>
        <v>0</v>
      </c>
    </row>
    <row r="58" spans="1:11" ht="120" customHeight="1">
      <c r="A58" s="42">
        <v>8.3000000000000007</v>
      </c>
      <c r="B58" s="170" t="s">
        <v>164</v>
      </c>
      <c r="C58" s="170"/>
      <c r="D58" s="170"/>
      <c r="E58" s="171" t="s">
        <v>166</v>
      </c>
      <c r="F58" s="171"/>
      <c r="G58" s="171"/>
      <c r="H58" s="49" t="s">
        <v>85</v>
      </c>
      <c r="I58" s="43"/>
      <c r="J58" s="44">
        <v>10</v>
      </c>
      <c r="K58" s="45">
        <f t="shared" si="3"/>
        <v>0</v>
      </c>
    </row>
    <row r="59" spans="1:11" ht="150" customHeight="1" thickBot="1">
      <c r="A59" s="14">
        <v>8.4</v>
      </c>
      <c r="B59" s="146" t="s">
        <v>167</v>
      </c>
      <c r="C59" s="146"/>
      <c r="D59" s="146"/>
      <c r="E59" s="147" t="s">
        <v>168</v>
      </c>
      <c r="F59" s="147"/>
      <c r="G59" s="147"/>
      <c r="H59" s="48" t="s">
        <v>85</v>
      </c>
      <c r="I59" s="28"/>
      <c r="J59" s="27">
        <v>30</v>
      </c>
      <c r="K59" s="45">
        <f t="shared" si="3"/>
        <v>0</v>
      </c>
    </row>
    <row r="60" spans="1:11" ht="148.5" customHeight="1">
      <c r="A60" s="42">
        <v>8.5</v>
      </c>
      <c r="B60" s="146" t="s">
        <v>169</v>
      </c>
      <c r="C60" s="146"/>
      <c r="D60" s="146"/>
      <c r="E60" s="147" t="s">
        <v>170</v>
      </c>
      <c r="F60" s="147"/>
      <c r="G60" s="147"/>
      <c r="H60" s="48" t="s">
        <v>85</v>
      </c>
      <c r="I60" s="28"/>
      <c r="J60" s="27">
        <v>45</v>
      </c>
      <c r="K60" s="25">
        <f t="shared" si="3"/>
        <v>0</v>
      </c>
    </row>
    <row r="61" spans="1:11" ht="172.5" customHeight="1" thickBot="1">
      <c r="A61" s="14">
        <v>8.6</v>
      </c>
      <c r="B61" s="146" t="s">
        <v>171</v>
      </c>
      <c r="C61" s="146"/>
      <c r="D61" s="146"/>
      <c r="E61" s="147" t="s">
        <v>172</v>
      </c>
      <c r="F61" s="147"/>
      <c r="G61" s="147"/>
      <c r="H61" s="48" t="s">
        <v>85</v>
      </c>
      <c r="I61" s="28"/>
      <c r="J61" s="27">
        <v>60</v>
      </c>
      <c r="K61" s="25">
        <f t="shared" si="3"/>
        <v>0</v>
      </c>
    </row>
    <row r="62" spans="1:11" ht="150" customHeight="1">
      <c r="A62" s="42">
        <v>8.6999999999999993</v>
      </c>
      <c r="B62" s="146" t="s">
        <v>173</v>
      </c>
      <c r="C62" s="146"/>
      <c r="D62" s="146"/>
      <c r="E62" s="147" t="s">
        <v>174</v>
      </c>
      <c r="F62" s="147"/>
      <c r="G62" s="147"/>
      <c r="H62" s="48" t="s">
        <v>85</v>
      </c>
      <c r="I62" s="28"/>
      <c r="J62" s="27">
        <v>50</v>
      </c>
      <c r="K62" s="25">
        <f t="shared" si="3"/>
        <v>0</v>
      </c>
    </row>
    <row r="63" spans="1:11" ht="195.75" customHeight="1" thickBot="1">
      <c r="A63" s="14">
        <v>8.8000000000000007</v>
      </c>
      <c r="B63" s="146" t="s">
        <v>175</v>
      </c>
      <c r="C63" s="146"/>
      <c r="D63" s="146"/>
      <c r="E63" s="147" t="s">
        <v>176</v>
      </c>
      <c r="F63" s="147"/>
      <c r="G63" s="147"/>
      <c r="H63" s="48" t="s">
        <v>85</v>
      </c>
      <c r="I63" s="28"/>
      <c r="J63" s="27">
        <v>75</v>
      </c>
      <c r="K63" s="25">
        <f t="shared" si="3"/>
        <v>0</v>
      </c>
    </row>
    <row r="64" spans="1:11" ht="150" customHeight="1">
      <c r="A64" s="42">
        <v>8.9</v>
      </c>
      <c r="B64" s="146" t="s">
        <v>177</v>
      </c>
      <c r="C64" s="146"/>
      <c r="D64" s="146"/>
      <c r="E64" s="147" t="s">
        <v>178</v>
      </c>
      <c r="F64" s="147"/>
      <c r="G64" s="147"/>
      <c r="H64" s="48" t="s">
        <v>72</v>
      </c>
      <c r="I64" s="28"/>
      <c r="J64" s="27">
        <v>5</v>
      </c>
      <c r="K64" s="25">
        <f t="shared" si="3"/>
        <v>0</v>
      </c>
    </row>
    <row r="65" spans="1:11" ht="129" hidden="1" customHeight="1">
      <c r="A65" s="40">
        <v>8.1</v>
      </c>
      <c r="B65" s="146" t="s">
        <v>179</v>
      </c>
      <c r="C65" s="146"/>
      <c r="D65" s="146"/>
      <c r="E65" s="147" t="s">
        <v>180</v>
      </c>
      <c r="F65" s="147"/>
      <c r="G65" s="147"/>
      <c r="H65" s="48" t="s">
        <v>72</v>
      </c>
      <c r="I65" s="28">
        <v>0</v>
      </c>
      <c r="J65" s="27">
        <v>4</v>
      </c>
      <c r="K65" s="25">
        <f t="shared" si="3"/>
        <v>0</v>
      </c>
    </row>
    <row r="66" spans="1:11" ht="121.5" hidden="1" customHeight="1">
      <c r="A66" s="40">
        <v>8.11</v>
      </c>
      <c r="B66" s="146" t="s">
        <v>181</v>
      </c>
      <c r="C66" s="146"/>
      <c r="D66" s="146"/>
      <c r="E66" s="147" t="s">
        <v>182</v>
      </c>
      <c r="F66" s="147"/>
      <c r="G66" s="147"/>
      <c r="H66" s="48" t="s">
        <v>72</v>
      </c>
      <c r="I66" s="28">
        <v>0</v>
      </c>
      <c r="J66" s="27">
        <v>6</v>
      </c>
      <c r="K66" s="25">
        <f t="shared" si="3"/>
        <v>0</v>
      </c>
    </row>
    <row r="67" spans="1:11" ht="121.5" hidden="1" customHeight="1">
      <c r="A67" s="40">
        <v>8.1199999999999992</v>
      </c>
      <c r="B67" s="146" t="s">
        <v>183</v>
      </c>
      <c r="C67" s="146"/>
      <c r="D67" s="146"/>
      <c r="E67" s="147" t="s">
        <v>184</v>
      </c>
      <c r="F67" s="147"/>
      <c r="G67" s="147"/>
      <c r="H67" s="48" t="s">
        <v>72</v>
      </c>
      <c r="I67" s="28">
        <v>0</v>
      </c>
      <c r="J67" s="27">
        <v>8</v>
      </c>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964</v>
      </c>
    </row>
  </sheetData>
  <mergeCells count="135">
    <mergeCell ref="B67:D67"/>
    <mergeCell ref="E67:G67"/>
    <mergeCell ref="A68:K68"/>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B52:D52"/>
    <mergeCell ref="E52:G52"/>
    <mergeCell ref="B53:D53"/>
    <mergeCell ref="E53:G53"/>
    <mergeCell ref="B54:D54"/>
    <mergeCell ref="E54:G54"/>
    <mergeCell ref="B49:D49"/>
    <mergeCell ref="E49:G49"/>
    <mergeCell ref="B50:D50"/>
    <mergeCell ref="E50:G50"/>
    <mergeCell ref="B51:D51"/>
    <mergeCell ref="E51:G51"/>
    <mergeCell ref="B46:D46"/>
    <mergeCell ref="E46:G46"/>
    <mergeCell ref="B47:D47"/>
    <mergeCell ref="E47:G47"/>
    <mergeCell ref="B48:D48"/>
    <mergeCell ref="E48:G48"/>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B10:D10"/>
    <mergeCell ref="E10:G10"/>
    <mergeCell ref="B11:D11"/>
    <mergeCell ref="E11:G11"/>
    <mergeCell ref="B12:D12"/>
    <mergeCell ref="E12:G12"/>
    <mergeCell ref="B7:D7"/>
    <mergeCell ref="E7:G7"/>
    <mergeCell ref="B8:D8"/>
    <mergeCell ref="E8:G8"/>
    <mergeCell ref="B9:D9"/>
    <mergeCell ref="E9:G9"/>
    <mergeCell ref="A4:B4"/>
    <mergeCell ref="C4:D4"/>
    <mergeCell ref="F4:G4"/>
    <mergeCell ref="I4:K4"/>
    <mergeCell ref="B6:D6"/>
    <mergeCell ref="E6:G6"/>
    <mergeCell ref="A1:K1"/>
    <mergeCell ref="A2:K2"/>
    <mergeCell ref="A3:B3"/>
    <mergeCell ref="C3:D3"/>
    <mergeCell ref="F3:G3"/>
    <mergeCell ref="I3:K3"/>
  </mergeCells>
  <printOptions horizontalCentered="1" verticalCentered="1"/>
  <pageMargins left="0" right="0" top="0" bottom="0" header="0" footer="0"/>
  <pageSetup scale="7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5">
    <tabColor theme="7"/>
  </sheetPr>
  <dimension ref="A1:K69"/>
  <sheetViews>
    <sheetView view="pageBreakPreview"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403</v>
      </c>
      <c r="B3" s="280"/>
      <c r="C3" s="276" t="s">
        <v>413</v>
      </c>
      <c r="D3" s="278"/>
      <c r="E3" s="37" t="s">
        <v>44</v>
      </c>
      <c r="F3" s="276" t="s">
        <v>45</v>
      </c>
      <c r="G3" s="277"/>
      <c r="H3" s="35" t="s">
        <v>46</v>
      </c>
      <c r="I3" s="276" t="s">
        <v>412</v>
      </c>
      <c r="J3" s="277"/>
      <c r="K3" s="278"/>
    </row>
    <row r="4" spans="1:11" ht="39.75" customHeight="1">
      <c r="A4" s="279" t="s">
        <v>405</v>
      </c>
      <c r="B4" s="280"/>
      <c r="C4" s="276">
        <v>106</v>
      </c>
      <c r="D4" s="278"/>
      <c r="E4" s="38" t="s">
        <v>49</v>
      </c>
      <c r="F4" s="301" t="s">
        <v>50</v>
      </c>
      <c r="G4" s="302"/>
      <c r="H4" s="36" t="s">
        <v>406</v>
      </c>
      <c r="I4" s="276">
        <v>20</v>
      </c>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customHeight="1">
      <c r="A7" s="13">
        <v>1</v>
      </c>
      <c r="B7" s="201" t="s">
        <v>59</v>
      </c>
      <c r="C7" s="201"/>
      <c r="D7" s="201"/>
      <c r="E7" s="201" t="s">
        <v>60</v>
      </c>
      <c r="F7" s="201"/>
      <c r="G7" s="201"/>
      <c r="H7" s="9"/>
      <c r="I7" s="3"/>
      <c r="J7" s="3"/>
      <c r="K7" s="3"/>
    </row>
    <row r="8" spans="1:11" ht="116.25" customHeight="1">
      <c r="A8" s="12">
        <v>1.1000000000000001</v>
      </c>
      <c r="B8" s="182" t="s">
        <v>61</v>
      </c>
      <c r="C8" s="183"/>
      <c r="D8" s="184"/>
      <c r="E8" s="185" t="s">
        <v>62</v>
      </c>
      <c r="F8" s="186"/>
      <c r="G8" s="187"/>
      <c r="H8" s="46" t="s">
        <v>63</v>
      </c>
      <c r="I8" s="28"/>
      <c r="J8" s="27">
        <v>15</v>
      </c>
      <c r="K8" s="25">
        <f>J8*I8</f>
        <v>0</v>
      </c>
    </row>
    <row r="9" spans="1:11" ht="126.75" customHeight="1">
      <c r="A9" s="12">
        <v>1.2</v>
      </c>
      <c r="B9" s="172" t="s">
        <v>64</v>
      </c>
      <c r="C9" s="172"/>
      <c r="D9" s="172"/>
      <c r="E9" s="174" t="s">
        <v>65</v>
      </c>
      <c r="F9" s="174"/>
      <c r="G9" s="174"/>
      <c r="H9" s="46" t="s">
        <v>63</v>
      </c>
      <c r="I9" s="28"/>
      <c r="J9" s="27">
        <v>15</v>
      </c>
      <c r="K9" s="25">
        <f>J9*I9</f>
        <v>0</v>
      </c>
    </row>
    <row r="10" spans="1:11" ht="25.5" customHeight="1">
      <c r="A10" s="90">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v>30</v>
      </c>
      <c r="J11" s="27">
        <v>4</v>
      </c>
      <c r="K11" s="25">
        <f t="shared" ref="K11:K16" si="0">J11*I11</f>
        <v>120</v>
      </c>
    </row>
    <row r="12" spans="1:11" ht="104.25" customHeight="1">
      <c r="A12" s="14">
        <v>2.2000000000000002</v>
      </c>
      <c r="B12" s="182" t="s">
        <v>70</v>
      </c>
      <c r="C12" s="183"/>
      <c r="D12" s="184"/>
      <c r="E12" s="185" t="s">
        <v>71</v>
      </c>
      <c r="F12" s="186"/>
      <c r="G12" s="187"/>
      <c r="H12" s="48" t="s">
        <v>72</v>
      </c>
      <c r="I12" s="28"/>
      <c r="J12" s="27">
        <v>8</v>
      </c>
      <c r="K12" s="25">
        <f t="shared" si="0"/>
        <v>0</v>
      </c>
    </row>
    <row r="13" spans="1:11" ht="93" customHeight="1">
      <c r="A13" s="14">
        <v>2.2999999999999998</v>
      </c>
      <c r="B13" s="182" t="s">
        <v>73</v>
      </c>
      <c r="C13" s="183"/>
      <c r="D13" s="184"/>
      <c r="E13" s="185" t="s">
        <v>74</v>
      </c>
      <c r="F13" s="186"/>
      <c r="G13" s="187"/>
      <c r="H13" s="48" t="s">
        <v>72</v>
      </c>
      <c r="I13" s="28"/>
      <c r="J13" s="27">
        <v>11</v>
      </c>
      <c r="K13" s="25">
        <f t="shared" si="0"/>
        <v>0</v>
      </c>
    </row>
    <row r="14" spans="1:11" ht="157.5" customHeight="1">
      <c r="A14" s="14">
        <v>2.4</v>
      </c>
      <c r="B14" s="182" t="s">
        <v>75</v>
      </c>
      <c r="C14" s="183"/>
      <c r="D14" s="184"/>
      <c r="E14" s="185" t="s">
        <v>76</v>
      </c>
      <c r="F14" s="186"/>
      <c r="G14" s="187"/>
      <c r="H14" s="46" t="s">
        <v>63</v>
      </c>
      <c r="I14" s="28">
        <v>30</v>
      </c>
      <c r="J14" s="27">
        <v>15</v>
      </c>
      <c r="K14" s="25">
        <f t="shared" si="0"/>
        <v>450</v>
      </c>
    </row>
    <row r="15" spans="1:11" ht="84" customHeight="1">
      <c r="A15" s="12">
        <v>2.5</v>
      </c>
      <c r="B15" s="182" t="s">
        <v>77</v>
      </c>
      <c r="C15" s="183"/>
      <c r="D15" s="184"/>
      <c r="E15" s="185" t="s">
        <v>78</v>
      </c>
      <c r="F15" s="186"/>
      <c r="G15" s="187"/>
      <c r="H15" s="46" t="s">
        <v>63</v>
      </c>
      <c r="I15" s="28"/>
      <c r="J15" s="27">
        <v>18</v>
      </c>
      <c r="K15" s="25">
        <f t="shared" si="0"/>
        <v>0</v>
      </c>
    </row>
    <row r="16" spans="1:11" ht="131.44999999999999" customHeight="1">
      <c r="A16" s="14">
        <v>2.6</v>
      </c>
      <c r="B16" s="182" t="s">
        <v>79</v>
      </c>
      <c r="C16" s="183"/>
      <c r="D16" s="184"/>
      <c r="E16" s="185" t="s">
        <v>80</v>
      </c>
      <c r="F16" s="186"/>
      <c r="G16" s="187"/>
      <c r="H16" s="46" t="s">
        <v>63</v>
      </c>
      <c r="I16" s="28"/>
      <c r="J16" s="27">
        <v>10</v>
      </c>
      <c r="K16" s="25">
        <f t="shared" si="0"/>
        <v>0</v>
      </c>
    </row>
    <row r="17" spans="1:11" ht="30" customHeight="1">
      <c r="A17" s="91">
        <v>3</v>
      </c>
      <c r="B17" s="286" t="s">
        <v>81</v>
      </c>
      <c r="C17" s="286"/>
      <c r="D17" s="286"/>
      <c r="E17" s="285" t="s">
        <v>82</v>
      </c>
      <c r="F17" s="285"/>
      <c r="G17" s="285"/>
      <c r="H17" s="47"/>
      <c r="I17" s="29"/>
      <c r="J17" s="26"/>
      <c r="K17" s="26"/>
    </row>
    <row r="18" spans="1:11" ht="90" customHeight="1">
      <c r="A18" s="12">
        <v>3.1</v>
      </c>
      <c r="B18" s="182" t="s">
        <v>83</v>
      </c>
      <c r="C18" s="183"/>
      <c r="D18" s="184"/>
      <c r="E18" s="185" t="s">
        <v>84</v>
      </c>
      <c r="F18" s="186"/>
      <c r="G18" s="187"/>
      <c r="H18" s="46" t="s">
        <v>85</v>
      </c>
      <c r="I18" s="28"/>
      <c r="J18" s="27">
        <v>50</v>
      </c>
      <c r="K18" s="25">
        <f t="shared" ref="K18:K23" si="1">J18*I18</f>
        <v>0</v>
      </c>
    </row>
    <row r="19" spans="1:11" ht="108.6" customHeight="1">
      <c r="A19" s="12">
        <v>3.2</v>
      </c>
      <c r="B19" s="182" t="s">
        <v>86</v>
      </c>
      <c r="C19" s="183"/>
      <c r="D19" s="184"/>
      <c r="E19" s="185" t="s">
        <v>87</v>
      </c>
      <c r="F19" s="186"/>
      <c r="G19" s="187"/>
      <c r="H19" s="46" t="s">
        <v>63</v>
      </c>
      <c r="I19" s="28"/>
      <c r="J19" s="27">
        <v>10</v>
      </c>
      <c r="K19" s="25">
        <f t="shared" si="1"/>
        <v>0</v>
      </c>
    </row>
    <row r="20" spans="1:11" ht="116.1" customHeight="1">
      <c r="A20" s="12">
        <v>3.3</v>
      </c>
      <c r="B20" s="182" t="s">
        <v>88</v>
      </c>
      <c r="C20" s="183"/>
      <c r="D20" s="184"/>
      <c r="E20" s="185" t="s">
        <v>89</v>
      </c>
      <c r="F20" s="186"/>
      <c r="G20" s="187"/>
      <c r="H20" s="46" t="s">
        <v>63</v>
      </c>
      <c r="I20" s="28"/>
      <c r="J20" s="27">
        <v>60</v>
      </c>
      <c r="K20" s="25">
        <f t="shared" si="1"/>
        <v>0</v>
      </c>
    </row>
    <row r="21" spans="1:11" ht="91.5" customHeight="1">
      <c r="A21" s="34">
        <v>3.4</v>
      </c>
      <c r="B21" s="182" t="s">
        <v>90</v>
      </c>
      <c r="C21" s="183"/>
      <c r="D21" s="184"/>
      <c r="E21" s="185" t="s">
        <v>91</v>
      </c>
      <c r="F21" s="186"/>
      <c r="G21" s="187"/>
      <c r="H21" s="48" t="s">
        <v>85</v>
      </c>
      <c r="I21" s="28"/>
      <c r="J21" s="27">
        <v>25</v>
      </c>
      <c r="K21" s="25">
        <f t="shared" si="1"/>
        <v>0</v>
      </c>
    </row>
    <row r="22" spans="1:11" ht="119.1" customHeight="1">
      <c r="A22" s="34">
        <v>3.5</v>
      </c>
      <c r="B22" s="182" t="s">
        <v>92</v>
      </c>
      <c r="C22" s="183"/>
      <c r="D22" s="184"/>
      <c r="E22" s="185" t="s">
        <v>93</v>
      </c>
      <c r="F22" s="186"/>
      <c r="G22" s="187"/>
      <c r="H22" s="46" t="s">
        <v>63</v>
      </c>
      <c r="I22" s="28"/>
      <c r="J22" s="27">
        <v>50</v>
      </c>
      <c r="K22" s="25">
        <f t="shared" si="1"/>
        <v>0</v>
      </c>
    </row>
    <row r="23" spans="1:11" ht="91.5" customHeight="1">
      <c r="A23" s="34">
        <v>3.6</v>
      </c>
      <c r="B23" s="182" t="s">
        <v>94</v>
      </c>
      <c r="C23" s="183"/>
      <c r="D23" s="184"/>
      <c r="E23" s="185" t="s">
        <v>95</v>
      </c>
      <c r="F23" s="186"/>
      <c r="G23" s="187"/>
      <c r="H23" s="48" t="s">
        <v>85</v>
      </c>
      <c r="I23" s="28"/>
      <c r="J23" s="27">
        <v>25</v>
      </c>
      <c r="K23" s="25">
        <f t="shared" si="1"/>
        <v>0</v>
      </c>
    </row>
    <row r="24" spans="1:11" ht="28.5" customHeight="1">
      <c r="A24" s="92">
        <v>4</v>
      </c>
      <c r="B24" s="285" t="s">
        <v>96</v>
      </c>
      <c r="C24" s="285"/>
      <c r="D24" s="285"/>
      <c r="E24" s="285" t="s">
        <v>97</v>
      </c>
      <c r="F24" s="285"/>
      <c r="G24" s="285"/>
      <c r="H24" s="47"/>
      <c r="I24" s="29"/>
      <c r="J24" s="26"/>
      <c r="K24" s="26"/>
    </row>
    <row r="25" spans="1:11" ht="148.5" customHeight="1">
      <c r="A25" s="12">
        <v>4.0999999999999996</v>
      </c>
      <c r="B25" s="182" t="s">
        <v>98</v>
      </c>
      <c r="C25" s="183"/>
      <c r="D25" s="184"/>
      <c r="E25" s="185" t="s">
        <v>99</v>
      </c>
      <c r="F25" s="186"/>
      <c r="G25" s="187"/>
      <c r="H25" s="46" t="s">
        <v>63</v>
      </c>
      <c r="I25" s="28"/>
      <c r="J25" s="27">
        <v>110</v>
      </c>
      <c r="K25" s="25">
        <f>J25*I25</f>
        <v>0</v>
      </c>
    </row>
    <row r="26" spans="1:11" ht="112.5" customHeight="1">
      <c r="A26" s="14">
        <v>4.2</v>
      </c>
      <c r="B26" s="182" t="s">
        <v>100</v>
      </c>
      <c r="C26" s="183"/>
      <c r="D26" s="184"/>
      <c r="E26" s="185" t="s">
        <v>101</v>
      </c>
      <c r="F26" s="186"/>
      <c r="G26" s="187"/>
      <c r="H26" s="46" t="s">
        <v>63</v>
      </c>
      <c r="I26" s="28"/>
      <c r="J26" s="27">
        <v>90</v>
      </c>
      <c r="K26" s="25">
        <f>J26*I26</f>
        <v>0</v>
      </c>
    </row>
    <row r="27" spans="1:11" ht="89.1" customHeight="1">
      <c r="A27" s="12">
        <v>4.3</v>
      </c>
      <c r="B27" s="182" t="s">
        <v>102</v>
      </c>
      <c r="C27" s="183"/>
      <c r="D27" s="184"/>
      <c r="E27" s="185" t="s">
        <v>103</v>
      </c>
      <c r="F27" s="186"/>
      <c r="G27" s="187"/>
      <c r="H27" s="46" t="s">
        <v>63</v>
      </c>
      <c r="I27" s="28"/>
      <c r="J27" s="27">
        <v>90</v>
      </c>
      <c r="K27" s="25">
        <f>J27*I27</f>
        <v>0</v>
      </c>
    </row>
    <row r="28" spans="1:11" ht="97.5" customHeight="1">
      <c r="A28" s="14">
        <v>4.4000000000000004</v>
      </c>
      <c r="B28" s="182" t="s">
        <v>104</v>
      </c>
      <c r="C28" s="183"/>
      <c r="D28" s="184"/>
      <c r="E28" s="185" t="s">
        <v>105</v>
      </c>
      <c r="F28" s="186"/>
      <c r="G28" s="187"/>
      <c r="H28" s="49" t="s">
        <v>106</v>
      </c>
      <c r="I28" s="28"/>
      <c r="J28" s="27">
        <v>8</v>
      </c>
      <c r="K28" s="25">
        <f>J28*I28</f>
        <v>0</v>
      </c>
    </row>
    <row r="29" spans="1:11" ht="137.25" customHeight="1">
      <c r="A29" s="14">
        <v>4.5</v>
      </c>
      <c r="B29" s="182" t="s">
        <v>107</v>
      </c>
      <c r="C29" s="183"/>
      <c r="D29" s="184"/>
      <c r="E29" s="185" t="s">
        <v>108</v>
      </c>
      <c r="F29" s="186"/>
      <c r="G29" s="187"/>
      <c r="H29" s="49" t="s">
        <v>106</v>
      </c>
      <c r="I29" s="28"/>
      <c r="J29" s="27">
        <v>35</v>
      </c>
      <c r="K29" s="25">
        <f>J29*I29</f>
        <v>0</v>
      </c>
    </row>
    <row r="30" spans="1:11" ht="33" customHeight="1">
      <c r="A30" s="92">
        <v>5</v>
      </c>
      <c r="B30" s="285" t="s">
        <v>109</v>
      </c>
      <c r="C30" s="285"/>
      <c r="D30" s="285"/>
      <c r="E30" s="285" t="s">
        <v>110</v>
      </c>
      <c r="F30" s="285"/>
      <c r="G30" s="285"/>
      <c r="H30" s="47"/>
      <c r="I30" s="30"/>
      <c r="J30" s="26"/>
      <c r="K30" s="26"/>
    </row>
    <row r="31" spans="1:11" ht="167.25" customHeight="1">
      <c r="A31" s="14">
        <v>5.0999999999999996</v>
      </c>
      <c r="B31" s="172" t="s">
        <v>111</v>
      </c>
      <c r="C31" s="172"/>
      <c r="D31" s="172"/>
      <c r="E31" s="174" t="s">
        <v>112</v>
      </c>
      <c r="F31" s="174"/>
      <c r="G31" s="174"/>
      <c r="H31" s="48" t="s">
        <v>72</v>
      </c>
      <c r="I31" s="28"/>
      <c r="J31" s="27">
        <v>10</v>
      </c>
      <c r="K31" s="25">
        <f>J31*I31</f>
        <v>0</v>
      </c>
    </row>
    <row r="32" spans="1:11" ht="135" customHeight="1">
      <c r="A32" s="14">
        <v>5.2</v>
      </c>
      <c r="B32" s="172" t="s">
        <v>113</v>
      </c>
      <c r="C32" s="172"/>
      <c r="D32" s="172"/>
      <c r="E32" s="287" t="s">
        <v>114</v>
      </c>
      <c r="F32" s="287"/>
      <c r="G32" s="287"/>
      <c r="H32" s="48" t="s">
        <v>63</v>
      </c>
      <c r="I32" s="28"/>
      <c r="J32" s="27">
        <v>35</v>
      </c>
      <c r="K32" s="25">
        <f>J32*I32</f>
        <v>0</v>
      </c>
    </row>
    <row r="33" spans="1:11" ht="33" customHeight="1">
      <c r="A33" s="93">
        <v>6</v>
      </c>
      <c r="B33" s="288" t="s">
        <v>115</v>
      </c>
      <c r="C33" s="289"/>
      <c r="D33" s="290"/>
      <c r="E33" s="288" t="s">
        <v>116</v>
      </c>
      <c r="F33" s="289"/>
      <c r="G33" s="290"/>
      <c r="H33" s="50"/>
      <c r="I33" s="30"/>
      <c r="J33" s="26"/>
      <c r="K33" s="26"/>
    </row>
    <row r="34" spans="1:11" ht="112.5" customHeight="1">
      <c r="A34" s="12">
        <v>6.1</v>
      </c>
      <c r="B34" s="182" t="s">
        <v>117</v>
      </c>
      <c r="C34" s="183"/>
      <c r="D34" s="184"/>
      <c r="E34" s="185" t="s">
        <v>118</v>
      </c>
      <c r="F34" s="186"/>
      <c r="G34" s="187"/>
      <c r="H34" s="46" t="s">
        <v>85</v>
      </c>
      <c r="I34" s="28"/>
      <c r="J34" s="27">
        <v>200</v>
      </c>
      <c r="K34" s="25">
        <f>J34*I34</f>
        <v>0</v>
      </c>
    </row>
    <row r="35" spans="1:11" ht="113.25" customHeight="1">
      <c r="A35" s="12">
        <v>6.2</v>
      </c>
      <c r="B35" s="182" t="s">
        <v>119</v>
      </c>
      <c r="C35" s="183"/>
      <c r="D35" s="184"/>
      <c r="E35" s="185" t="s">
        <v>120</v>
      </c>
      <c r="F35" s="186"/>
      <c r="G35" s="187"/>
      <c r="H35" s="48" t="s">
        <v>85</v>
      </c>
      <c r="I35" s="28"/>
      <c r="J35" s="27">
        <v>200</v>
      </c>
      <c r="K35" s="25">
        <f>J35*I35</f>
        <v>0</v>
      </c>
    </row>
    <row r="36" spans="1:11" ht="113.25" customHeight="1">
      <c r="A36" s="12">
        <v>6.3</v>
      </c>
      <c r="B36" s="172" t="s">
        <v>121</v>
      </c>
      <c r="C36" s="172"/>
      <c r="D36" s="172"/>
      <c r="E36" s="174" t="s">
        <v>122</v>
      </c>
      <c r="F36" s="174"/>
      <c r="G36" s="174"/>
      <c r="H36" s="48" t="s">
        <v>85</v>
      </c>
      <c r="I36" s="28"/>
      <c r="J36" s="27">
        <v>250</v>
      </c>
      <c r="K36" s="25">
        <f t="shared" ref="K36:K54" si="2">J36*I36</f>
        <v>0</v>
      </c>
    </row>
    <row r="37" spans="1:11" ht="113.25" customHeight="1">
      <c r="A37" s="12">
        <v>6.4</v>
      </c>
      <c r="B37" s="172" t="s">
        <v>123</v>
      </c>
      <c r="C37" s="172"/>
      <c r="D37" s="172"/>
      <c r="E37" s="174" t="s">
        <v>124</v>
      </c>
      <c r="F37" s="174"/>
      <c r="G37" s="174"/>
      <c r="H37" s="48" t="s">
        <v>85</v>
      </c>
      <c r="I37" s="28"/>
      <c r="J37" s="27">
        <v>210</v>
      </c>
      <c r="K37" s="25">
        <f t="shared" si="2"/>
        <v>0</v>
      </c>
    </row>
    <row r="38" spans="1:11" ht="113.25" customHeight="1">
      <c r="A38" s="12">
        <v>6.5</v>
      </c>
      <c r="B38" s="172" t="s">
        <v>125</v>
      </c>
      <c r="C38" s="172"/>
      <c r="D38" s="172"/>
      <c r="E38" s="174" t="s">
        <v>126</v>
      </c>
      <c r="F38" s="174"/>
      <c r="G38" s="174"/>
      <c r="H38" s="48" t="s">
        <v>72</v>
      </c>
      <c r="I38" s="28"/>
      <c r="J38" s="27">
        <v>15</v>
      </c>
      <c r="K38" s="25">
        <f t="shared" si="2"/>
        <v>0</v>
      </c>
    </row>
    <row r="39" spans="1:11" ht="87.75" customHeight="1">
      <c r="A39" s="12">
        <v>6.6</v>
      </c>
      <c r="B39" s="172" t="s">
        <v>127</v>
      </c>
      <c r="C39" s="172"/>
      <c r="D39" s="172"/>
      <c r="E39" s="174" t="s">
        <v>128</v>
      </c>
      <c r="F39" s="174"/>
      <c r="G39" s="174"/>
      <c r="H39" s="48" t="s">
        <v>85</v>
      </c>
      <c r="I39" s="28"/>
      <c r="J39" s="27">
        <v>30</v>
      </c>
      <c r="K39" s="25">
        <f t="shared" si="2"/>
        <v>0</v>
      </c>
    </row>
    <row r="40" spans="1:11" ht="113.25" customHeight="1">
      <c r="A40" s="12">
        <v>6.7</v>
      </c>
      <c r="B40" s="172" t="s">
        <v>129</v>
      </c>
      <c r="C40" s="172"/>
      <c r="D40" s="172"/>
      <c r="E40" s="174" t="s">
        <v>130</v>
      </c>
      <c r="F40" s="174"/>
      <c r="G40" s="174"/>
      <c r="H40" s="48" t="s">
        <v>72</v>
      </c>
      <c r="I40" s="28"/>
      <c r="J40" s="27">
        <v>20</v>
      </c>
      <c r="K40" s="25">
        <f t="shared" si="2"/>
        <v>0</v>
      </c>
    </row>
    <row r="41" spans="1:11" ht="137.1" customHeight="1">
      <c r="A41" s="12">
        <v>6.8</v>
      </c>
      <c r="B41" s="172" t="s">
        <v>131</v>
      </c>
      <c r="C41" s="172"/>
      <c r="D41" s="172"/>
      <c r="E41" s="174" t="s">
        <v>132</v>
      </c>
      <c r="F41" s="174"/>
      <c r="G41" s="174"/>
      <c r="H41" s="48" t="s">
        <v>85</v>
      </c>
      <c r="I41" s="28"/>
      <c r="J41" s="27">
        <v>175</v>
      </c>
      <c r="K41" s="25">
        <f t="shared" si="2"/>
        <v>0</v>
      </c>
    </row>
    <row r="42" spans="1:11" ht="72" customHeight="1">
      <c r="A42" s="12">
        <v>6.9</v>
      </c>
      <c r="B42" s="172" t="s">
        <v>133</v>
      </c>
      <c r="C42" s="172"/>
      <c r="D42" s="172"/>
      <c r="E42" s="174" t="s">
        <v>134</v>
      </c>
      <c r="F42" s="174"/>
      <c r="G42" s="174"/>
      <c r="H42" s="48" t="s">
        <v>85</v>
      </c>
      <c r="I42" s="28"/>
      <c r="J42" s="27">
        <v>35</v>
      </c>
      <c r="K42" s="25">
        <f t="shared" si="2"/>
        <v>0</v>
      </c>
    </row>
    <row r="43" spans="1:11" ht="75" customHeight="1">
      <c r="A43" s="40">
        <v>6.1</v>
      </c>
      <c r="B43" s="172" t="s">
        <v>135</v>
      </c>
      <c r="C43" s="172"/>
      <c r="D43" s="172"/>
      <c r="E43" s="174" t="s">
        <v>136</v>
      </c>
      <c r="F43" s="174"/>
      <c r="G43" s="174"/>
      <c r="H43" s="48" t="s">
        <v>85</v>
      </c>
      <c r="I43" s="28"/>
      <c r="J43" s="27">
        <v>20</v>
      </c>
      <c r="K43" s="25">
        <f t="shared" si="2"/>
        <v>0</v>
      </c>
    </row>
    <row r="44" spans="1:11" ht="57.75" customHeight="1">
      <c r="A44" s="40">
        <v>6.11</v>
      </c>
      <c r="B44" s="172" t="s">
        <v>137</v>
      </c>
      <c r="C44" s="172"/>
      <c r="D44" s="172"/>
      <c r="E44" s="174" t="s">
        <v>138</v>
      </c>
      <c r="F44" s="174"/>
      <c r="G44" s="174"/>
      <c r="H44" s="48" t="s">
        <v>85</v>
      </c>
      <c r="I44" s="28"/>
      <c r="J44" s="27">
        <v>120</v>
      </c>
      <c r="K44" s="25">
        <f t="shared" si="2"/>
        <v>0</v>
      </c>
    </row>
    <row r="45" spans="1:11" ht="111" customHeight="1">
      <c r="A45" s="40">
        <v>6.12</v>
      </c>
      <c r="B45" s="172" t="s">
        <v>139</v>
      </c>
      <c r="C45" s="172"/>
      <c r="D45" s="172"/>
      <c r="E45" s="174" t="s">
        <v>140</v>
      </c>
      <c r="F45" s="174"/>
      <c r="G45" s="174"/>
      <c r="H45" s="48" t="s">
        <v>85</v>
      </c>
      <c r="I45" s="28"/>
      <c r="J45" s="27">
        <v>90</v>
      </c>
      <c r="K45" s="25">
        <f t="shared" si="2"/>
        <v>0</v>
      </c>
    </row>
    <row r="46" spans="1:11" ht="106.35" customHeight="1">
      <c r="A46" s="40">
        <v>6.13</v>
      </c>
      <c r="B46" s="172" t="s">
        <v>141</v>
      </c>
      <c r="C46" s="172"/>
      <c r="D46" s="172"/>
      <c r="E46" s="174" t="s">
        <v>142</v>
      </c>
      <c r="F46" s="174"/>
      <c r="G46" s="174"/>
      <c r="H46" s="48" t="s">
        <v>85</v>
      </c>
      <c r="I46" s="28"/>
      <c r="J46" s="27">
        <v>90</v>
      </c>
      <c r="K46" s="25">
        <f t="shared" si="2"/>
        <v>0</v>
      </c>
    </row>
    <row r="47" spans="1:11" ht="97.35" customHeight="1">
      <c r="A47" s="40">
        <v>6.14</v>
      </c>
      <c r="B47" s="172" t="s">
        <v>143</v>
      </c>
      <c r="C47" s="172"/>
      <c r="D47" s="172"/>
      <c r="E47" s="173" t="s">
        <v>144</v>
      </c>
      <c r="F47" s="173"/>
      <c r="G47" s="173"/>
      <c r="H47" s="48" t="s">
        <v>85</v>
      </c>
      <c r="I47" s="28"/>
      <c r="J47" s="27">
        <v>220</v>
      </c>
      <c r="K47" s="25">
        <f t="shared" si="2"/>
        <v>0</v>
      </c>
    </row>
    <row r="48" spans="1:11" ht="113.45" customHeight="1">
      <c r="A48" s="40">
        <v>6.15</v>
      </c>
      <c r="B48" s="172" t="s">
        <v>145</v>
      </c>
      <c r="C48" s="172"/>
      <c r="D48" s="172"/>
      <c r="E48" s="174" t="s">
        <v>146</v>
      </c>
      <c r="F48" s="174"/>
      <c r="G48" s="174"/>
      <c r="H48" s="48" t="s">
        <v>85</v>
      </c>
      <c r="I48" s="28"/>
      <c r="J48" s="27">
        <v>120</v>
      </c>
      <c r="K48" s="25">
        <f t="shared" si="2"/>
        <v>0</v>
      </c>
    </row>
    <row r="49" spans="1:11" ht="97.5" customHeight="1">
      <c r="A49" s="40">
        <v>6.16</v>
      </c>
      <c r="B49" s="172" t="s">
        <v>147</v>
      </c>
      <c r="C49" s="172"/>
      <c r="D49" s="172"/>
      <c r="E49" s="173" t="s">
        <v>148</v>
      </c>
      <c r="F49" s="173"/>
      <c r="G49" s="173"/>
      <c r="H49" s="48" t="s">
        <v>85</v>
      </c>
      <c r="I49" s="28"/>
      <c r="J49" s="27">
        <v>175</v>
      </c>
      <c r="K49" s="25">
        <f t="shared" si="2"/>
        <v>0</v>
      </c>
    </row>
    <row r="50" spans="1:11" ht="110.1" customHeight="1">
      <c r="A50" s="40">
        <v>6.17</v>
      </c>
      <c r="B50" s="172" t="s">
        <v>149</v>
      </c>
      <c r="C50" s="172"/>
      <c r="D50" s="172"/>
      <c r="E50" s="174" t="s">
        <v>150</v>
      </c>
      <c r="F50" s="174"/>
      <c r="G50" s="174"/>
      <c r="H50" s="48" t="s">
        <v>85</v>
      </c>
      <c r="I50" s="28"/>
      <c r="J50" s="27">
        <v>185</v>
      </c>
      <c r="K50" s="25">
        <f t="shared" si="2"/>
        <v>0</v>
      </c>
    </row>
    <row r="51" spans="1:11" ht="138.6" customHeight="1">
      <c r="A51" s="40">
        <v>6.1800000000000104</v>
      </c>
      <c r="B51" s="172" t="s">
        <v>151</v>
      </c>
      <c r="C51" s="172"/>
      <c r="D51" s="172"/>
      <c r="E51" s="174" t="s">
        <v>152</v>
      </c>
      <c r="F51" s="174"/>
      <c r="G51" s="174"/>
      <c r="H51" s="48" t="s">
        <v>153</v>
      </c>
      <c r="I51" s="28"/>
      <c r="J51" s="27">
        <v>120</v>
      </c>
      <c r="K51" s="25">
        <f t="shared" si="2"/>
        <v>0</v>
      </c>
    </row>
    <row r="52" spans="1:11" ht="31.5" customHeight="1">
      <c r="A52" s="94">
        <v>7</v>
      </c>
      <c r="B52" s="291" t="s">
        <v>154</v>
      </c>
      <c r="C52" s="292"/>
      <c r="D52" s="293"/>
      <c r="E52" s="294" t="s">
        <v>155</v>
      </c>
      <c r="F52" s="294"/>
      <c r="G52" s="294"/>
      <c r="H52" s="51"/>
      <c r="I52" s="32"/>
      <c r="J52" s="32"/>
      <c r="K52" s="33"/>
    </row>
    <row r="53" spans="1:11" ht="113.25" customHeight="1">
      <c r="A53" s="14">
        <v>7.1</v>
      </c>
      <c r="B53" s="172" t="s">
        <v>156</v>
      </c>
      <c r="C53" s="172"/>
      <c r="D53" s="172"/>
      <c r="E53" s="174" t="s">
        <v>157</v>
      </c>
      <c r="F53" s="174"/>
      <c r="G53" s="174"/>
      <c r="H53" s="48"/>
      <c r="I53" s="28"/>
      <c r="J53" s="27">
        <v>25</v>
      </c>
      <c r="K53" s="25">
        <f t="shared" si="2"/>
        <v>0</v>
      </c>
    </row>
    <row r="54" spans="1:11" ht="113.25" customHeight="1">
      <c r="A54" s="14">
        <v>7.2</v>
      </c>
      <c r="B54" s="172" t="s">
        <v>158</v>
      </c>
      <c r="C54" s="172"/>
      <c r="D54" s="172"/>
      <c r="E54" s="173" t="s">
        <v>159</v>
      </c>
      <c r="F54" s="173"/>
      <c r="G54" s="173"/>
      <c r="H54" s="48"/>
      <c r="I54" s="28"/>
      <c r="J54" s="27">
        <v>25</v>
      </c>
      <c r="K54" s="25">
        <f t="shared" si="2"/>
        <v>0</v>
      </c>
    </row>
    <row r="55" spans="1:11" ht="31.5" customHeight="1" thickBot="1">
      <c r="A55" s="94">
        <v>8</v>
      </c>
      <c r="B55" s="291" t="s">
        <v>160</v>
      </c>
      <c r="C55" s="292"/>
      <c r="D55" s="293"/>
      <c r="E55" s="294" t="s">
        <v>161</v>
      </c>
      <c r="F55" s="294"/>
      <c r="G55" s="294"/>
      <c r="H55" s="51"/>
      <c r="I55" s="32"/>
      <c r="J55" s="32"/>
      <c r="K55" s="33"/>
    </row>
    <row r="56" spans="1:11" ht="127.5" customHeight="1" thickBot="1">
      <c r="A56" s="42">
        <v>8.1</v>
      </c>
      <c r="B56" s="295" t="s">
        <v>162</v>
      </c>
      <c r="C56" s="296"/>
      <c r="D56" s="297"/>
      <c r="E56" s="298" t="s">
        <v>163</v>
      </c>
      <c r="F56" s="299"/>
      <c r="G56" s="300"/>
      <c r="H56" s="52" t="s">
        <v>85</v>
      </c>
      <c r="I56" s="43"/>
      <c r="J56" s="44">
        <v>50</v>
      </c>
      <c r="K56" s="45">
        <f t="shared" ref="K56:K67" si="3">I56*J56</f>
        <v>0</v>
      </c>
    </row>
    <row r="57" spans="1:11" ht="124.5" customHeight="1" thickBot="1">
      <c r="A57" s="14">
        <v>8.1999999999999993</v>
      </c>
      <c r="B57" s="146" t="s">
        <v>164</v>
      </c>
      <c r="C57" s="146"/>
      <c r="D57" s="146"/>
      <c r="E57" s="147" t="s">
        <v>165</v>
      </c>
      <c r="F57" s="147"/>
      <c r="G57" s="147"/>
      <c r="H57" s="48" t="s">
        <v>85</v>
      </c>
      <c r="I57" s="43"/>
      <c r="J57" s="44">
        <v>10</v>
      </c>
      <c r="K57" s="45">
        <f t="shared" si="3"/>
        <v>0</v>
      </c>
    </row>
    <row r="58" spans="1:11" ht="120" customHeight="1">
      <c r="A58" s="42">
        <v>8.3000000000000007</v>
      </c>
      <c r="B58" s="170" t="s">
        <v>164</v>
      </c>
      <c r="C58" s="170"/>
      <c r="D58" s="170"/>
      <c r="E58" s="171" t="s">
        <v>166</v>
      </c>
      <c r="F58" s="171"/>
      <c r="G58" s="171"/>
      <c r="H58" s="49" t="s">
        <v>85</v>
      </c>
      <c r="I58" s="43"/>
      <c r="J58" s="44">
        <v>10</v>
      </c>
      <c r="K58" s="45">
        <f t="shared" si="3"/>
        <v>0</v>
      </c>
    </row>
    <row r="59" spans="1:11" ht="150" customHeight="1" thickBot="1">
      <c r="A59" s="14">
        <v>8.4</v>
      </c>
      <c r="B59" s="146" t="s">
        <v>167</v>
      </c>
      <c r="C59" s="146"/>
      <c r="D59" s="146"/>
      <c r="E59" s="147" t="s">
        <v>168</v>
      </c>
      <c r="F59" s="147"/>
      <c r="G59" s="147"/>
      <c r="H59" s="48" t="s">
        <v>85</v>
      </c>
      <c r="I59" s="28"/>
      <c r="J59" s="27">
        <v>30</v>
      </c>
      <c r="K59" s="45">
        <f t="shared" si="3"/>
        <v>0</v>
      </c>
    </row>
    <row r="60" spans="1:11" ht="148.5" customHeight="1">
      <c r="A60" s="42">
        <v>8.5</v>
      </c>
      <c r="B60" s="146" t="s">
        <v>169</v>
      </c>
      <c r="C60" s="146"/>
      <c r="D60" s="146"/>
      <c r="E60" s="147" t="s">
        <v>170</v>
      </c>
      <c r="F60" s="147"/>
      <c r="G60" s="147"/>
      <c r="H60" s="48" t="s">
        <v>85</v>
      </c>
      <c r="I60" s="28"/>
      <c r="J60" s="27">
        <v>45</v>
      </c>
      <c r="K60" s="25">
        <f t="shared" si="3"/>
        <v>0</v>
      </c>
    </row>
    <row r="61" spans="1:11" ht="172.5" customHeight="1" thickBot="1">
      <c r="A61" s="14">
        <v>8.6</v>
      </c>
      <c r="B61" s="146" t="s">
        <v>171</v>
      </c>
      <c r="C61" s="146"/>
      <c r="D61" s="146"/>
      <c r="E61" s="147" t="s">
        <v>172</v>
      </c>
      <c r="F61" s="147"/>
      <c r="G61" s="147"/>
      <c r="H61" s="48" t="s">
        <v>85</v>
      </c>
      <c r="I61" s="28"/>
      <c r="J61" s="27">
        <v>60</v>
      </c>
      <c r="K61" s="25">
        <f t="shared" si="3"/>
        <v>0</v>
      </c>
    </row>
    <row r="62" spans="1:11" ht="150" customHeight="1">
      <c r="A62" s="42">
        <v>8.6999999999999993</v>
      </c>
      <c r="B62" s="146" t="s">
        <v>173</v>
      </c>
      <c r="C62" s="146"/>
      <c r="D62" s="146"/>
      <c r="E62" s="147" t="s">
        <v>174</v>
      </c>
      <c r="F62" s="147"/>
      <c r="G62" s="147"/>
      <c r="H62" s="48" t="s">
        <v>85</v>
      </c>
      <c r="I62" s="28"/>
      <c r="J62" s="27">
        <v>50</v>
      </c>
      <c r="K62" s="25">
        <f t="shared" si="3"/>
        <v>0</v>
      </c>
    </row>
    <row r="63" spans="1:11" ht="195.75" customHeight="1" thickBot="1">
      <c r="A63" s="14">
        <v>8.8000000000000007</v>
      </c>
      <c r="B63" s="146" t="s">
        <v>175</v>
      </c>
      <c r="C63" s="146"/>
      <c r="D63" s="146"/>
      <c r="E63" s="147" t="s">
        <v>176</v>
      </c>
      <c r="F63" s="147"/>
      <c r="G63" s="147"/>
      <c r="H63" s="48" t="s">
        <v>85</v>
      </c>
      <c r="I63" s="28"/>
      <c r="J63" s="27">
        <v>75</v>
      </c>
      <c r="K63" s="25">
        <f t="shared" si="3"/>
        <v>0</v>
      </c>
    </row>
    <row r="64" spans="1:11" ht="150" customHeight="1">
      <c r="A64" s="42">
        <v>8.9</v>
      </c>
      <c r="B64" s="146" t="s">
        <v>177</v>
      </c>
      <c r="C64" s="146"/>
      <c r="D64" s="146"/>
      <c r="E64" s="147" t="s">
        <v>178</v>
      </c>
      <c r="F64" s="147"/>
      <c r="G64" s="147"/>
      <c r="H64" s="48" t="s">
        <v>72</v>
      </c>
      <c r="I64" s="28"/>
      <c r="J64" s="27">
        <v>5</v>
      </c>
      <c r="K64" s="25">
        <f t="shared" si="3"/>
        <v>0</v>
      </c>
    </row>
    <row r="65" spans="1:11" ht="129" hidden="1" customHeight="1">
      <c r="A65" s="40">
        <v>8.1</v>
      </c>
      <c r="B65" s="146" t="s">
        <v>179</v>
      </c>
      <c r="C65" s="146"/>
      <c r="D65" s="146"/>
      <c r="E65" s="147" t="s">
        <v>180</v>
      </c>
      <c r="F65" s="147"/>
      <c r="G65" s="147"/>
      <c r="H65" s="48" t="s">
        <v>72</v>
      </c>
      <c r="I65" s="28">
        <v>0</v>
      </c>
      <c r="J65" s="27">
        <v>4</v>
      </c>
      <c r="K65" s="25">
        <f t="shared" si="3"/>
        <v>0</v>
      </c>
    </row>
    <row r="66" spans="1:11" ht="121.5" hidden="1" customHeight="1">
      <c r="A66" s="40">
        <v>8.11</v>
      </c>
      <c r="B66" s="146" t="s">
        <v>181</v>
      </c>
      <c r="C66" s="146"/>
      <c r="D66" s="146"/>
      <c r="E66" s="147" t="s">
        <v>182</v>
      </c>
      <c r="F66" s="147"/>
      <c r="G66" s="147"/>
      <c r="H66" s="48" t="s">
        <v>72</v>
      </c>
      <c r="I66" s="28">
        <v>0</v>
      </c>
      <c r="J66" s="27">
        <v>6</v>
      </c>
      <c r="K66" s="25">
        <f t="shared" si="3"/>
        <v>0</v>
      </c>
    </row>
    <row r="67" spans="1:11" ht="121.5" hidden="1" customHeight="1">
      <c r="A67" s="40">
        <v>8.1199999999999992</v>
      </c>
      <c r="B67" s="146" t="s">
        <v>183</v>
      </c>
      <c r="C67" s="146"/>
      <c r="D67" s="146"/>
      <c r="E67" s="147" t="s">
        <v>184</v>
      </c>
      <c r="F67" s="147"/>
      <c r="G67" s="147"/>
      <c r="H67" s="48" t="s">
        <v>72</v>
      </c>
      <c r="I67" s="28">
        <v>0</v>
      </c>
      <c r="J67" s="27">
        <v>8</v>
      </c>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570</v>
      </c>
    </row>
  </sheetData>
  <mergeCells count="135">
    <mergeCell ref="B67:D67"/>
    <mergeCell ref="E67:G67"/>
    <mergeCell ref="A68:K68"/>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B52:D52"/>
    <mergeCell ref="E52:G52"/>
    <mergeCell ref="B53:D53"/>
    <mergeCell ref="E53:G53"/>
    <mergeCell ref="B54:D54"/>
    <mergeCell ref="E54:G54"/>
    <mergeCell ref="B49:D49"/>
    <mergeCell ref="E49:G49"/>
    <mergeCell ref="B50:D50"/>
    <mergeCell ref="E50:G50"/>
    <mergeCell ref="B51:D51"/>
    <mergeCell ref="E51:G51"/>
    <mergeCell ref="B46:D46"/>
    <mergeCell ref="E46:G46"/>
    <mergeCell ref="B47:D47"/>
    <mergeCell ref="E47:G47"/>
    <mergeCell ref="B48:D48"/>
    <mergeCell ref="E48:G48"/>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B10:D10"/>
    <mergeCell ref="E10:G10"/>
    <mergeCell ref="B11:D11"/>
    <mergeCell ref="E11:G11"/>
    <mergeCell ref="B12:D12"/>
    <mergeCell ref="E12:G12"/>
    <mergeCell ref="B7:D7"/>
    <mergeCell ref="E7:G7"/>
    <mergeCell ref="B8:D8"/>
    <mergeCell ref="E8:G8"/>
    <mergeCell ref="B9:D9"/>
    <mergeCell ref="E9:G9"/>
    <mergeCell ref="A4:B4"/>
    <mergeCell ref="C4:D4"/>
    <mergeCell ref="F4:G4"/>
    <mergeCell ref="I4:K4"/>
    <mergeCell ref="B6:D6"/>
    <mergeCell ref="E6:G6"/>
    <mergeCell ref="A1:K1"/>
    <mergeCell ref="A2:K2"/>
    <mergeCell ref="A3:B3"/>
    <mergeCell ref="C3:D3"/>
    <mergeCell ref="F3:G3"/>
    <mergeCell ref="I3:K3"/>
  </mergeCells>
  <printOptions horizontalCentered="1" verticalCentered="1"/>
  <pageMargins left="0" right="0" top="0" bottom="0" header="0" footer="0"/>
  <pageSetup scale="7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6">
    <tabColor theme="7"/>
  </sheetPr>
  <dimension ref="A1:K69"/>
  <sheetViews>
    <sheetView view="pageBreakPreview"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403</v>
      </c>
      <c r="B3" s="280"/>
      <c r="C3" s="276" t="s">
        <v>414</v>
      </c>
      <c r="D3" s="278"/>
      <c r="E3" s="37" t="s">
        <v>44</v>
      </c>
      <c r="F3" s="276" t="s">
        <v>45</v>
      </c>
      <c r="G3" s="277"/>
      <c r="H3" s="35" t="s">
        <v>46</v>
      </c>
      <c r="I3" s="276" t="s">
        <v>412</v>
      </c>
      <c r="J3" s="277"/>
      <c r="K3" s="278"/>
    </row>
    <row r="4" spans="1:11" ht="39.75" customHeight="1">
      <c r="A4" s="279" t="s">
        <v>405</v>
      </c>
      <c r="B4" s="280"/>
      <c r="C4" s="276">
        <v>108</v>
      </c>
      <c r="D4" s="278"/>
      <c r="E4" s="38" t="s">
        <v>49</v>
      </c>
      <c r="F4" s="301" t="s">
        <v>50</v>
      </c>
      <c r="G4" s="302"/>
      <c r="H4" s="36" t="s">
        <v>406</v>
      </c>
      <c r="I4" s="276">
        <v>21</v>
      </c>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customHeight="1">
      <c r="A7" s="13">
        <v>1</v>
      </c>
      <c r="B7" s="201" t="s">
        <v>59</v>
      </c>
      <c r="C7" s="201"/>
      <c r="D7" s="201"/>
      <c r="E7" s="201" t="s">
        <v>60</v>
      </c>
      <c r="F7" s="201"/>
      <c r="G7" s="201"/>
      <c r="H7" s="9"/>
      <c r="I7" s="3"/>
      <c r="J7" s="3"/>
      <c r="K7" s="3"/>
    </row>
    <row r="8" spans="1:11" ht="116.25" customHeight="1">
      <c r="A8" s="12">
        <v>1.1000000000000001</v>
      </c>
      <c r="B8" s="182" t="s">
        <v>61</v>
      </c>
      <c r="C8" s="183"/>
      <c r="D8" s="184"/>
      <c r="E8" s="185" t="s">
        <v>62</v>
      </c>
      <c r="F8" s="186"/>
      <c r="G8" s="187"/>
      <c r="H8" s="46" t="s">
        <v>63</v>
      </c>
      <c r="I8" s="28"/>
      <c r="J8" s="27">
        <v>15</v>
      </c>
      <c r="K8" s="25">
        <f>J8*I8</f>
        <v>0</v>
      </c>
    </row>
    <row r="9" spans="1:11" ht="126.75" customHeight="1">
      <c r="A9" s="12">
        <v>1.2</v>
      </c>
      <c r="B9" s="172" t="s">
        <v>64</v>
      </c>
      <c r="C9" s="172"/>
      <c r="D9" s="172"/>
      <c r="E9" s="174" t="s">
        <v>65</v>
      </c>
      <c r="F9" s="174"/>
      <c r="G9" s="174"/>
      <c r="H9" s="46" t="s">
        <v>63</v>
      </c>
      <c r="I9" s="28"/>
      <c r="J9" s="27">
        <v>15</v>
      </c>
      <c r="K9" s="25">
        <f>J9*I9</f>
        <v>0</v>
      </c>
    </row>
    <row r="10" spans="1:11" ht="25.5" customHeight="1">
      <c r="A10" s="90">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v>32.5</v>
      </c>
      <c r="J11" s="27">
        <v>4</v>
      </c>
      <c r="K11" s="25">
        <f t="shared" ref="K11:K16" si="0">J11*I11</f>
        <v>130</v>
      </c>
    </row>
    <row r="12" spans="1:11" ht="104.25" customHeight="1">
      <c r="A12" s="14">
        <v>2.2000000000000002</v>
      </c>
      <c r="B12" s="182" t="s">
        <v>70</v>
      </c>
      <c r="C12" s="183"/>
      <c r="D12" s="184"/>
      <c r="E12" s="185" t="s">
        <v>71</v>
      </c>
      <c r="F12" s="186"/>
      <c r="G12" s="187"/>
      <c r="H12" s="48" t="s">
        <v>72</v>
      </c>
      <c r="I12" s="28"/>
      <c r="J12" s="27">
        <v>8</v>
      </c>
      <c r="K12" s="25">
        <f t="shared" si="0"/>
        <v>0</v>
      </c>
    </row>
    <row r="13" spans="1:11" ht="93" customHeight="1">
      <c r="A13" s="14">
        <v>2.2999999999999998</v>
      </c>
      <c r="B13" s="182" t="s">
        <v>73</v>
      </c>
      <c r="C13" s="183"/>
      <c r="D13" s="184"/>
      <c r="E13" s="185" t="s">
        <v>74</v>
      </c>
      <c r="F13" s="186"/>
      <c r="G13" s="187"/>
      <c r="H13" s="48" t="s">
        <v>72</v>
      </c>
      <c r="I13" s="28">
        <v>70</v>
      </c>
      <c r="J13" s="27">
        <v>11</v>
      </c>
      <c r="K13" s="25">
        <f t="shared" si="0"/>
        <v>770</v>
      </c>
    </row>
    <row r="14" spans="1:11" ht="157.5" customHeight="1">
      <c r="A14" s="14">
        <v>2.4</v>
      </c>
      <c r="B14" s="182" t="s">
        <v>75</v>
      </c>
      <c r="C14" s="183"/>
      <c r="D14" s="184"/>
      <c r="E14" s="185" t="s">
        <v>76</v>
      </c>
      <c r="F14" s="186"/>
      <c r="G14" s="187"/>
      <c r="H14" s="46" t="s">
        <v>63</v>
      </c>
      <c r="I14" s="28">
        <v>32.5</v>
      </c>
      <c r="J14" s="27">
        <v>15</v>
      </c>
      <c r="K14" s="25">
        <f t="shared" si="0"/>
        <v>487.5</v>
      </c>
    </row>
    <row r="15" spans="1:11" ht="84" customHeight="1">
      <c r="A15" s="12">
        <v>2.5</v>
      </c>
      <c r="B15" s="182" t="s">
        <v>77</v>
      </c>
      <c r="C15" s="183"/>
      <c r="D15" s="184"/>
      <c r="E15" s="185" t="s">
        <v>78</v>
      </c>
      <c r="F15" s="186"/>
      <c r="G15" s="187"/>
      <c r="H15" s="46" t="s">
        <v>63</v>
      </c>
      <c r="I15" s="28"/>
      <c r="J15" s="27">
        <v>18</v>
      </c>
      <c r="K15" s="25">
        <f t="shared" si="0"/>
        <v>0</v>
      </c>
    </row>
    <row r="16" spans="1:11" ht="131.44999999999999" customHeight="1">
      <c r="A16" s="14">
        <v>2.6</v>
      </c>
      <c r="B16" s="182" t="s">
        <v>79</v>
      </c>
      <c r="C16" s="183"/>
      <c r="D16" s="184"/>
      <c r="E16" s="185" t="s">
        <v>80</v>
      </c>
      <c r="F16" s="186"/>
      <c r="G16" s="187"/>
      <c r="H16" s="46" t="s">
        <v>63</v>
      </c>
      <c r="I16" s="28"/>
      <c r="J16" s="27">
        <v>10</v>
      </c>
      <c r="K16" s="25">
        <f t="shared" si="0"/>
        <v>0</v>
      </c>
    </row>
    <row r="17" spans="1:11" ht="30" customHeight="1">
      <c r="A17" s="91">
        <v>3</v>
      </c>
      <c r="B17" s="286" t="s">
        <v>81</v>
      </c>
      <c r="C17" s="286"/>
      <c r="D17" s="286"/>
      <c r="E17" s="285" t="s">
        <v>82</v>
      </c>
      <c r="F17" s="285"/>
      <c r="G17" s="285"/>
      <c r="H17" s="47"/>
      <c r="I17" s="29"/>
      <c r="J17" s="26"/>
      <c r="K17" s="26"/>
    </row>
    <row r="18" spans="1:11" ht="90" customHeight="1">
      <c r="A18" s="12">
        <v>3.1</v>
      </c>
      <c r="B18" s="182" t="s">
        <v>83</v>
      </c>
      <c r="C18" s="183"/>
      <c r="D18" s="184"/>
      <c r="E18" s="185" t="s">
        <v>84</v>
      </c>
      <c r="F18" s="186"/>
      <c r="G18" s="187"/>
      <c r="H18" s="46" t="s">
        <v>85</v>
      </c>
      <c r="I18" s="28"/>
      <c r="J18" s="27">
        <v>50</v>
      </c>
      <c r="K18" s="25">
        <f t="shared" ref="K18:K23" si="1">J18*I18</f>
        <v>0</v>
      </c>
    </row>
    <row r="19" spans="1:11" ht="108.6" customHeight="1">
      <c r="A19" s="12">
        <v>3.2</v>
      </c>
      <c r="B19" s="182" t="s">
        <v>86</v>
      </c>
      <c r="C19" s="183"/>
      <c r="D19" s="184"/>
      <c r="E19" s="185" t="s">
        <v>87</v>
      </c>
      <c r="F19" s="186"/>
      <c r="G19" s="187"/>
      <c r="H19" s="46" t="s">
        <v>63</v>
      </c>
      <c r="I19" s="28"/>
      <c r="J19" s="27">
        <v>10</v>
      </c>
      <c r="K19" s="25">
        <f t="shared" si="1"/>
        <v>0</v>
      </c>
    </row>
    <row r="20" spans="1:11" ht="116.1" customHeight="1">
      <c r="A20" s="12">
        <v>3.3</v>
      </c>
      <c r="B20" s="182" t="s">
        <v>88</v>
      </c>
      <c r="C20" s="183"/>
      <c r="D20" s="184"/>
      <c r="E20" s="185" t="s">
        <v>89</v>
      </c>
      <c r="F20" s="186"/>
      <c r="G20" s="187"/>
      <c r="H20" s="46" t="s">
        <v>63</v>
      </c>
      <c r="I20" s="28"/>
      <c r="J20" s="27">
        <v>60</v>
      </c>
      <c r="K20" s="25">
        <f t="shared" si="1"/>
        <v>0</v>
      </c>
    </row>
    <row r="21" spans="1:11" ht="91.5" customHeight="1">
      <c r="A21" s="34">
        <v>3.4</v>
      </c>
      <c r="B21" s="182" t="s">
        <v>90</v>
      </c>
      <c r="C21" s="183"/>
      <c r="D21" s="184"/>
      <c r="E21" s="185" t="s">
        <v>91</v>
      </c>
      <c r="F21" s="186"/>
      <c r="G21" s="187"/>
      <c r="H21" s="48" t="s">
        <v>85</v>
      </c>
      <c r="I21" s="28"/>
      <c r="J21" s="27">
        <v>25</v>
      </c>
      <c r="K21" s="25">
        <f t="shared" si="1"/>
        <v>0</v>
      </c>
    </row>
    <row r="22" spans="1:11" ht="119.1" customHeight="1">
      <c r="A22" s="34">
        <v>3.5</v>
      </c>
      <c r="B22" s="182" t="s">
        <v>92</v>
      </c>
      <c r="C22" s="183"/>
      <c r="D22" s="184"/>
      <c r="E22" s="185" t="s">
        <v>93</v>
      </c>
      <c r="F22" s="186"/>
      <c r="G22" s="187"/>
      <c r="H22" s="46" t="s">
        <v>63</v>
      </c>
      <c r="I22" s="28"/>
      <c r="J22" s="27">
        <v>50</v>
      </c>
      <c r="K22" s="25">
        <f t="shared" si="1"/>
        <v>0</v>
      </c>
    </row>
    <row r="23" spans="1:11" ht="91.5" customHeight="1">
      <c r="A23" s="34">
        <v>3.6</v>
      </c>
      <c r="B23" s="182" t="s">
        <v>94</v>
      </c>
      <c r="C23" s="183"/>
      <c r="D23" s="184"/>
      <c r="E23" s="185" t="s">
        <v>95</v>
      </c>
      <c r="F23" s="186"/>
      <c r="G23" s="187"/>
      <c r="H23" s="48" t="s">
        <v>85</v>
      </c>
      <c r="I23" s="28"/>
      <c r="J23" s="27">
        <v>25</v>
      </c>
      <c r="K23" s="25">
        <f t="shared" si="1"/>
        <v>0</v>
      </c>
    </row>
    <row r="24" spans="1:11" ht="28.5" customHeight="1">
      <c r="A24" s="92">
        <v>4</v>
      </c>
      <c r="B24" s="285" t="s">
        <v>96</v>
      </c>
      <c r="C24" s="285"/>
      <c r="D24" s="285"/>
      <c r="E24" s="285" t="s">
        <v>97</v>
      </c>
      <c r="F24" s="285"/>
      <c r="G24" s="285"/>
      <c r="H24" s="47"/>
      <c r="I24" s="29"/>
      <c r="J24" s="26"/>
      <c r="K24" s="26"/>
    </row>
    <row r="25" spans="1:11" ht="148.5" customHeight="1">
      <c r="A25" s="12">
        <v>4.0999999999999996</v>
      </c>
      <c r="B25" s="182" t="s">
        <v>98</v>
      </c>
      <c r="C25" s="183"/>
      <c r="D25" s="184"/>
      <c r="E25" s="185" t="s">
        <v>99</v>
      </c>
      <c r="F25" s="186"/>
      <c r="G25" s="187"/>
      <c r="H25" s="46" t="s">
        <v>63</v>
      </c>
      <c r="I25" s="28"/>
      <c r="J25" s="27">
        <v>110</v>
      </c>
      <c r="K25" s="25">
        <f>J25*I25</f>
        <v>0</v>
      </c>
    </row>
    <row r="26" spans="1:11" ht="112.5" customHeight="1">
      <c r="A26" s="14">
        <v>4.2</v>
      </c>
      <c r="B26" s="182" t="s">
        <v>100</v>
      </c>
      <c r="C26" s="183"/>
      <c r="D26" s="184"/>
      <c r="E26" s="185" t="s">
        <v>101</v>
      </c>
      <c r="F26" s="186"/>
      <c r="G26" s="187"/>
      <c r="H26" s="46" t="s">
        <v>63</v>
      </c>
      <c r="I26" s="28"/>
      <c r="J26" s="27">
        <v>90</v>
      </c>
      <c r="K26" s="25">
        <f>J26*I26</f>
        <v>0</v>
      </c>
    </row>
    <row r="27" spans="1:11" ht="89.1" customHeight="1">
      <c r="A27" s="12">
        <v>4.3</v>
      </c>
      <c r="B27" s="182" t="s">
        <v>102</v>
      </c>
      <c r="C27" s="183"/>
      <c r="D27" s="184"/>
      <c r="E27" s="185" t="s">
        <v>103</v>
      </c>
      <c r="F27" s="186"/>
      <c r="G27" s="187"/>
      <c r="H27" s="46" t="s">
        <v>63</v>
      </c>
      <c r="I27" s="28"/>
      <c r="J27" s="27">
        <v>90</v>
      </c>
      <c r="K27" s="25">
        <f>J27*I27</f>
        <v>0</v>
      </c>
    </row>
    <row r="28" spans="1:11" ht="97.5" customHeight="1">
      <c r="A28" s="14">
        <v>4.4000000000000004</v>
      </c>
      <c r="B28" s="182" t="s">
        <v>104</v>
      </c>
      <c r="C28" s="183"/>
      <c r="D28" s="184"/>
      <c r="E28" s="185" t="s">
        <v>105</v>
      </c>
      <c r="F28" s="186"/>
      <c r="G28" s="187"/>
      <c r="H28" s="49" t="s">
        <v>106</v>
      </c>
      <c r="I28" s="28"/>
      <c r="J28" s="27">
        <v>8</v>
      </c>
      <c r="K28" s="25">
        <f>J28*I28</f>
        <v>0</v>
      </c>
    </row>
    <row r="29" spans="1:11" ht="137.25" customHeight="1">
      <c r="A29" s="14">
        <v>4.5</v>
      </c>
      <c r="B29" s="182" t="s">
        <v>107</v>
      </c>
      <c r="C29" s="183"/>
      <c r="D29" s="184"/>
      <c r="E29" s="185" t="s">
        <v>108</v>
      </c>
      <c r="F29" s="186"/>
      <c r="G29" s="187"/>
      <c r="H29" s="49" t="s">
        <v>106</v>
      </c>
      <c r="I29" s="28"/>
      <c r="J29" s="27">
        <v>35</v>
      </c>
      <c r="K29" s="25">
        <f>J29*I29</f>
        <v>0</v>
      </c>
    </row>
    <row r="30" spans="1:11" ht="33" customHeight="1">
      <c r="A30" s="92">
        <v>5</v>
      </c>
      <c r="B30" s="285" t="s">
        <v>109</v>
      </c>
      <c r="C30" s="285"/>
      <c r="D30" s="285"/>
      <c r="E30" s="285" t="s">
        <v>110</v>
      </c>
      <c r="F30" s="285"/>
      <c r="G30" s="285"/>
      <c r="H30" s="47"/>
      <c r="I30" s="30"/>
      <c r="J30" s="26"/>
      <c r="K30" s="26"/>
    </row>
    <row r="31" spans="1:11" ht="167.25" customHeight="1">
      <c r="A31" s="14">
        <v>5.0999999999999996</v>
      </c>
      <c r="B31" s="172" t="s">
        <v>111</v>
      </c>
      <c r="C31" s="172"/>
      <c r="D31" s="172"/>
      <c r="E31" s="174" t="s">
        <v>112</v>
      </c>
      <c r="F31" s="174"/>
      <c r="G31" s="174"/>
      <c r="H31" s="48" t="s">
        <v>72</v>
      </c>
      <c r="I31" s="28"/>
      <c r="J31" s="27">
        <v>10</v>
      </c>
      <c r="K31" s="25">
        <f>J31*I31</f>
        <v>0</v>
      </c>
    </row>
    <row r="32" spans="1:11" ht="135" customHeight="1">
      <c r="A32" s="14">
        <v>5.2</v>
      </c>
      <c r="B32" s="172" t="s">
        <v>113</v>
      </c>
      <c r="C32" s="172"/>
      <c r="D32" s="172"/>
      <c r="E32" s="287" t="s">
        <v>114</v>
      </c>
      <c r="F32" s="287"/>
      <c r="G32" s="287"/>
      <c r="H32" s="48" t="s">
        <v>63</v>
      </c>
      <c r="I32" s="28"/>
      <c r="J32" s="27">
        <v>35</v>
      </c>
      <c r="K32" s="25">
        <f>J32*I32</f>
        <v>0</v>
      </c>
    </row>
    <row r="33" spans="1:11" ht="33" customHeight="1">
      <c r="A33" s="93">
        <v>6</v>
      </c>
      <c r="B33" s="288" t="s">
        <v>115</v>
      </c>
      <c r="C33" s="289"/>
      <c r="D33" s="290"/>
      <c r="E33" s="288" t="s">
        <v>116</v>
      </c>
      <c r="F33" s="289"/>
      <c r="G33" s="290"/>
      <c r="H33" s="50"/>
      <c r="I33" s="30"/>
      <c r="J33" s="26"/>
      <c r="K33" s="26"/>
    </row>
    <row r="34" spans="1:11" ht="112.5" customHeight="1">
      <c r="A34" s="12">
        <v>6.1</v>
      </c>
      <c r="B34" s="182" t="s">
        <v>117</v>
      </c>
      <c r="C34" s="183"/>
      <c r="D34" s="184"/>
      <c r="E34" s="185" t="s">
        <v>118</v>
      </c>
      <c r="F34" s="186"/>
      <c r="G34" s="187"/>
      <c r="H34" s="46" t="s">
        <v>85</v>
      </c>
      <c r="I34" s="28"/>
      <c r="J34" s="27">
        <v>200</v>
      </c>
      <c r="K34" s="25">
        <f>J34*I34</f>
        <v>0</v>
      </c>
    </row>
    <row r="35" spans="1:11" ht="113.25" customHeight="1">
      <c r="A35" s="12">
        <v>6.2</v>
      </c>
      <c r="B35" s="182" t="s">
        <v>119</v>
      </c>
      <c r="C35" s="183"/>
      <c r="D35" s="184"/>
      <c r="E35" s="185" t="s">
        <v>120</v>
      </c>
      <c r="F35" s="186"/>
      <c r="G35" s="187"/>
      <c r="H35" s="48" t="s">
        <v>85</v>
      </c>
      <c r="I35" s="28"/>
      <c r="J35" s="27">
        <v>200</v>
      </c>
      <c r="K35" s="25">
        <f>J35*I35</f>
        <v>0</v>
      </c>
    </row>
    <row r="36" spans="1:11" ht="113.25" customHeight="1">
      <c r="A36" s="12">
        <v>6.3</v>
      </c>
      <c r="B36" s="172" t="s">
        <v>121</v>
      </c>
      <c r="C36" s="172"/>
      <c r="D36" s="172"/>
      <c r="E36" s="174" t="s">
        <v>122</v>
      </c>
      <c r="F36" s="174"/>
      <c r="G36" s="174"/>
      <c r="H36" s="48" t="s">
        <v>85</v>
      </c>
      <c r="I36" s="28"/>
      <c r="J36" s="27">
        <v>250</v>
      </c>
      <c r="K36" s="25">
        <f t="shared" ref="K36:K54" si="2">J36*I36</f>
        <v>0</v>
      </c>
    </row>
    <row r="37" spans="1:11" ht="113.25" customHeight="1">
      <c r="A37" s="12">
        <v>6.4</v>
      </c>
      <c r="B37" s="172" t="s">
        <v>123</v>
      </c>
      <c r="C37" s="172"/>
      <c r="D37" s="172"/>
      <c r="E37" s="174" t="s">
        <v>124</v>
      </c>
      <c r="F37" s="174"/>
      <c r="G37" s="174"/>
      <c r="H37" s="48" t="s">
        <v>85</v>
      </c>
      <c r="I37" s="28"/>
      <c r="J37" s="27">
        <v>210</v>
      </c>
      <c r="K37" s="25">
        <f t="shared" si="2"/>
        <v>0</v>
      </c>
    </row>
    <row r="38" spans="1:11" ht="113.25" customHeight="1">
      <c r="A38" s="12">
        <v>6.5</v>
      </c>
      <c r="B38" s="172" t="s">
        <v>125</v>
      </c>
      <c r="C38" s="172"/>
      <c r="D38" s="172"/>
      <c r="E38" s="174" t="s">
        <v>126</v>
      </c>
      <c r="F38" s="174"/>
      <c r="G38" s="174"/>
      <c r="H38" s="48" t="s">
        <v>72</v>
      </c>
      <c r="I38" s="28"/>
      <c r="J38" s="27">
        <v>15</v>
      </c>
      <c r="K38" s="25">
        <f t="shared" si="2"/>
        <v>0</v>
      </c>
    </row>
    <row r="39" spans="1:11" ht="87.75" customHeight="1">
      <c r="A39" s="12">
        <v>6.6</v>
      </c>
      <c r="B39" s="172" t="s">
        <v>127</v>
      </c>
      <c r="C39" s="172"/>
      <c r="D39" s="172"/>
      <c r="E39" s="174" t="s">
        <v>128</v>
      </c>
      <c r="F39" s="174"/>
      <c r="G39" s="174"/>
      <c r="H39" s="48" t="s">
        <v>85</v>
      </c>
      <c r="I39" s="28"/>
      <c r="J39" s="27">
        <v>30</v>
      </c>
      <c r="K39" s="25">
        <f t="shared" si="2"/>
        <v>0</v>
      </c>
    </row>
    <row r="40" spans="1:11" ht="113.25" customHeight="1">
      <c r="A40" s="12">
        <v>6.7</v>
      </c>
      <c r="B40" s="172" t="s">
        <v>129</v>
      </c>
      <c r="C40" s="172"/>
      <c r="D40" s="172"/>
      <c r="E40" s="174" t="s">
        <v>130</v>
      </c>
      <c r="F40" s="174"/>
      <c r="G40" s="174"/>
      <c r="H40" s="48" t="s">
        <v>72</v>
      </c>
      <c r="I40" s="28"/>
      <c r="J40" s="27">
        <v>20</v>
      </c>
      <c r="K40" s="25">
        <f t="shared" si="2"/>
        <v>0</v>
      </c>
    </row>
    <row r="41" spans="1:11" ht="137.1" customHeight="1">
      <c r="A41" s="12">
        <v>6.8</v>
      </c>
      <c r="B41" s="172" t="s">
        <v>131</v>
      </c>
      <c r="C41" s="172"/>
      <c r="D41" s="172"/>
      <c r="E41" s="174" t="s">
        <v>132</v>
      </c>
      <c r="F41" s="174"/>
      <c r="G41" s="174"/>
      <c r="H41" s="48" t="s">
        <v>85</v>
      </c>
      <c r="I41" s="28"/>
      <c r="J41" s="27">
        <v>175</v>
      </c>
      <c r="K41" s="25">
        <f t="shared" si="2"/>
        <v>0</v>
      </c>
    </row>
    <row r="42" spans="1:11" ht="72" customHeight="1">
      <c r="A42" s="12">
        <v>6.9</v>
      </c>
      <c r="B42" s="172" t="s">
        <v>133</v>
      </c>
      <c r="C42" s="172"/>
      <c r="D42" s="172"/>
      <c r="E42" s="174" t="s">
        <v>134</v>
      </c>
      <c r="F42" s="174"/>
      <c r="G42" s="174"/>
      <c r="H42" s="48" t="s">
        <v>85</v>
      </c>
      <c r="I42" s="28"/>
      <c r="J42" s="27">
        <v>35</v>
      </c>
      <c r="K42" s="25">
        <f t="shared" si="2"/>
        <v>0</v>
      </c>
    </row>
    <row r="43" spans="1:11" ht="75" customHeight="1">
      <c r="A43" s="40">
        <v>6.1</v>
      </c>
      <c r="B43" s="172" t="s">
        <v>135</v>
      </c>
      <c r="C43" s="172"/>
      <c r="D43" s="172"/>
      <c r="E43" s="174" t="s">
        <v>136</v>
      </c>
      <c r="F43" s="174"/>
      <c r="G43" s="174"/>
      <c r="H43" s="48" t="s">
        <v>85</v>
      </c>
      <c r="I43" s="28"/>
      <c r="J43" s="27">
        <v>20</v>
      </c>
      <c r="K43" s="25">
        <f t="shared" si="2"/>
        <v>0</v>
      </c>
    </row>
    <row r="44" spans="1:11" ht="57.75" customHeight="1">
      <c r="A44" s="40">
        <v>6.11</v>
      </c>
      <c r="B44" s="172" t="s">
        <v>137</v>
      </c>
      <c r="C44" s="172"/>
      <c r="D44" s="172"/>
      <c r="E44" s="174" t="s">
        <v>138</v>
      </c>
      <c r="F44" s="174"/>
      <c r="G44" s="174"/>
      <c r="H44" s="48" t="s">
        <v>85</v>
      </c>
      <c r="I44" s="28"/>
      <c r="J44" s="27">
        <v>120</v>
      </c>
      <c r="K44" s="25">
        <f t="shared" si="2"/>
        <v>0</v>
      </c>
    </row>
    <row r="45" spans="1:11" ht="111" customHeight="1">
      <c r="A45" s="40">
        <v>6.12</v>
      </c>
      <c r="B45" s="172" t="s">
        <v>139</v>
      </c>
      <c r="C45" s="172"/>
      <c r="D45" s="172"/>
      <c r="E45" s="174" t="s">
        <v>140</v>
      </c>
      <c r="F45" s="174"/>
      <c r="G45" s="174"/>
      <c r="H45" s="48" t="s">
        <v>85</v>
      </c>
      <c r="I45" s="28"/>
      <c r="J45" s="27">
        <v>90</v>
      </c>
      <c r="K45" s="25">
        <f t="shared" si="2"/>
        <v>0</v>
      </c>
    </row>
    <row r="46" spans="1:11" ht="106.35" customHeight="1">
      <c r="A46" s="40">
        <v>6.13</v>
      </c>
      <c r="B46" s="172" t="s">
        <v>141</v>
      </c>
      <c r="C46" s="172"/>
      <c r="D46" s="172"/>
      <c r="E46" s="174" t="s">
        <v>142</v>
      </c>
      <c r="F46" s="174"/>
      <c r="G46" s="174"/>
      <c r="H46" s="48" t="s">
        <v>85</v>
      </c>
      <c r="I46" s="28"/>
      <c r="J46" s="27">
        <v>90</v>
      </c>
      <c r="K46" s="25">
        <f t="shared" si="2"/>
        <v>0</v>
      </c>
    </row>
    <row r="47" spans="1:11" ht="97.35" customHeight="1">
      <c r="A47" s="40">
        <v>6.14</v>
      </c>
      <c r="B47" s="172" t="s">
        <v>143</v>
      </c>
      <c r="C47" s="172"/>
      <c r="D47" s="172"/>
      <c r="E47" s="173" t="s">
        <v>144</v>
      </c>
      <c r="F47" s="173"/>
      <c r="G47" s="173"/>
      <c r="H47" s="48" t="s">
        <v>85</v>
      </c>
      <c r="I47" s="28"/>
      <c r="J47" s="27">
        <v>220</v>
      </c>
      <c r="K47" s="25">
        <f t="shared" si="2"/>
        <v>0</v>
      </c>
    </row>
    <row r="48" spans="1:11" ht="113.45" customHeight="1">
      <c r="A48" s="40">
        <v>6.15</v>
      </c>
      <c r="B48" s="172" t="s">
        <v>145</v>
      </c>
      <c r="C48" s="172"/>
      <c r="D48" s="172"/>
      <c r="E48" s="174" t="s">
        <v>146</v>
      </c>
      <c r="F48" s="174"/>
      <c r="G48" s="174"/>
      <c r="H48" s="48" t="s">
        <v>85</v>
      </c>
      <c r="I48" s="28"/>
      <c r="J48" s="27">
        <v>120</v>
      </c>
      <c r="K48" s="25">
        <f t="shared" si="2"/>
        <v>0</v>
      </c>
    </row>
    <row r="49" spans="1:11" ht="97.5" customHeight="1">
      <c r="A49" s="40">
        <v>6.16</v>
      </c>
      <c r="B49" s="172" t="s">
        <v>147</v>
      </c>
      <c r="C49" s="172"/>
      <c r="D49" s="172"/>
      <c r="E49" s="173" t="s">
        <v>148</v>
      </c>
      <c r="F49" s="173"/>
      <c r="G49" s="173"/>
      <c r="H49" s="48" t="s">
        <v>85</v>
      </c>
      <c r="I49" s="28"/>
      <c r="J49" s="27">
        <v>175</v>
      </c>
      <c r="K49" s="25">
        <f t="shared" si="2"/>
        <v>0</v>
      </c>
    </row>
    <row r="50" spans="1:11" ht="110.1" customHeight="1">
      <c r="A50" s="40">
        <v>6.17</v>
      </c>
      <c r="B50" s="172" t="s">
        <v>149</v>
      </c>
      <c r="C50" s="172"/>
      <c r="D50" s="172"/>
      <c r="E50" s="174" t="s">
        <v>150</v>
      </c>
      <c r="F50" s="174"/>
      <c r="G50" s="174"/>
      <c r="H50" s="48" t="s">
        <v>85</v>
      </c>
      <c r="I50" s="28"/>
      <c r="J50" s="27">
        <v>185</v>
      </c>
      <c r="K50" s="25">
        <f t="shared" si="2"/>
        <v>0</v>
      </c>
    </row>
    <row r="51" spans="1:11" ht="138.6" customHeight="1">
      <c r="A51" s="40">
        <v>6.1800000000000104</v>
      </c>
      <c r="B51" s="172" t="s">
        <v>151</v>
      </c>
      <c r="C51" s="172"/>
      <c r="D51" s="172"/>
      <c r="E51" s="174" t="s">
        <v>152</v>
      </c>
      <c r="F51" s="174"/>
      <c r="G51" s="174"/>
      <c r="H51" s="48" t="s">
        <v>153</v>
      </c>
      <c r="I51" s="28"/>
      <c r="J51" s="27">
        <v>120</v>
      </c>
      <c r="K51" s="25">
        <f t="shared" si="2"/>
        <v>0</v>
      </c>
    </row>
    <row r="52" spans="1:11" ht="31.5" customHeight="1">
      <c r="A52" s="94">
        <v>7</v>
      </c>
      <c r="B52" s="291" t="s">
        <v>154</v>
      </c>
      <c r="C52" s="292"/>
      <c r="D52" s="293"/>
      <c r="E52" s="294" t="s">
        <v>155</v>
      </c>
      <c r="F52" s="294"/>
      <c r="G52" s="294"/>
      <c r="H52" s="51"/>
      <c r="I52" s="32"/>
      <c r="J52" s="32"/>
      <c r="K52" s="33"/>
    </row>
    <row r="53" spans="1:11" ht="113.25" customHeight="1">
      <c r="A53" s="14">
        <v>7.1</v>
      </c>
      <c r="B53" s="172" t="s">
        <v>156</v>
      </c>
      <c r="C53" s="172"/>
      <c r="D53" s="172"/>
      <c r="E53" s="174" t="s">
        <v>157</v>
      </c>
      <c r="F53" s="174"/>
      <c r="G53" s="174"/>
      <c r="H53" s="48"/>
      <c r="I53" s="28"/>
      <c r="J53" s="27">
        <v>25</v>
      </c>
      <c r="K53" s="25">
        <f t="shared" si="2"/>
        <v>0</v>
      </c>
    </row>
    <row r="54" spans="1:11" ht="113.25" customHeight="1">
      <c r="A54" s="14">
        <v>7.2</v>
      </c>
      <c r="B54" s="172" t="s">
        <v>158</v>
      </c>
      <c r="C54" s="172"/>
      <c r="D54" s="172"/>
      <c r="E54" s="173" t="s">
        <v>159</v>
      </c>
      <c r="F54" s="173"/>
      <c r="G54" s="173"/>
      <c r="H54" s="48"/>
      <c r="I54" s="28"/>
      <c r="J54" s="27">
        <v>25</v>
      </c>
      <c r="K54" s="25">
        <f t="shared" si="2"/>
        <v>0</v>
      </c>
    </row>
    <row r="55" spans="1:11" ht="31.5" customHeight="1" thickBot="1">
      <c r="A55" s="94">
        <v>8</v>
      </c>
      <c r="B55" s="291" t="s">
        <v>160</v>
      </c>
      <c r="C55" s="292"/>
      <c r="D55" s="293"/>
      <c r="E55" s="294" t="s">
        <v>161</v>
      </c>
      <c r="F55" s="294"/>
      <c r="G55" s="294"/>
      <c r="H55" s="51"/>
      <c r="I55" s="32"/>
      <c r="J55" s="32"/>
      <c r="K55" s="33"/>
    </row>
    <row r="56" spans="1:11" ht="127.5" customHeight="1" thickBot="1">
      <c r="A56" s="42">
        <v>8.1</v>
      </c>
      <c r="B56" s="295" t="s">
        <v>162</v>
      </c>
      <c r="C56" s="296"/>
      <c r="D56" s="297"/>
      <c r="E56" s="298" t="s">
        <v>163</v>
      </c>
      <c r="F56" s="299"/>
      <c r="G56" s="300"/>
      <c r="H56" s="52" t="s">
        <v>85</v>
      </c>
      <c r="I56" s="43"/>
      <c r="J56" s="44">
        <v>50</v>
      </c>
      <c r="K56" s="45">
        <f t="shared" ref="K56:K67" si="3">I56*J56</f>
        <v>0</v>
      </c>
    </row>
    <row r="57" spans="1:11" ht="124.5" customHeight="1" thickBot="1">
      <c r="A57" s="14">
        <v>8.1999999999999993</v>
      </c>
      <c r="B57" s="146" t="s">
        <v>164</v>
      </c>
      <c r="C57" s="146"/>
      <c r="D57" s="146"/>
      <c r="E57" s="147" t="s">
        <v>165</v>
      </c>
      <c r="F57" s="147"/>
      <c r="G57" s="147"/>
      <c r="H57" s="48" t="s">
        <v>85</v>
      </c>
      <c r="I57" s="43"/>
      <c r="J57" s="44">
        <v>10</v>
      </c>
      <c r="K57" s="45">
        <f t="shared" si="3"/>
        <v>0</v>
      </c>
    </row>
    <row r="58" spans="1:11" ht="120" customHeight="1">
      <c r="A58" s="42">
        <v>8.3000000000000007</v>
      </c>
      <c r="B58" s="170" t="s">
        <v>164</v>
      </c>
      <c r="C58" s="170"/>
      <c r="D58" s="170"/>
      <c r="E58" s="171" t="s">
        <v>166</v>
      </c>
      <c r="F58" s="171"/>
      <c r="G58" s="171"/>
      <c r="H58" s="49" t="s">
        <v>85</v>
      </c>
      <c r="I58" s="43"/>
      <c r="J58" s="44">
        <v>10</v>
      </c>
      <c r="K58" s="45">
        <f t="shared" si="3"/>
        <v>0</v>
      </c>
    </row>
    <row r="59" spans="1:11" ht="150" customHeight="1" thickBot="1">
      <c r="A59" s="14">
        <v>8.4</v>
      </c>
      <c r="B59" s="146" t="s">
        <v>167</v>
      </c>
      <c r="C59" s="146"/>
      <c r="D59" s="146"/>
      <c r="E59" s="147" t="s">
        <v>168</v>
      </c>
      <c r="F59" s="147"/>
      <c r="G59" s="147"/>
      <c r="H59" s="48" t="s">
        <v>85</v>
      </c>
      <c r="I59" s="28"/>
      <c r="J59" s="27">
        <v>30</v>
      </c>
      <c r="K59" s="45">
        <f t="shared" si="3"/>
        <v>0</v>
      </c>
    </row>
    <row r="60" spans="1:11" ht="148.5" customHeight="1">
      <c r="A60" s="42">
        <v>8.5</v>
      </c>
      <c r="B60" s="146" t="s">
        <v>169</v>
      </c>
      <c r="C60" s="146"/>
      <c r="D60" s="146"/>
      <c r="E60" s="147" t="s">
        <v>170</v>
      </c>
      <c r="F60" s="147"/>
      <c r="G60" s="147"/>
      <c r="H60" s="48" t="s">
        <v>85</v>
      </c>
      <c r="I60" s="28"/>
      <c r="J60" s="27">
        <v>45</v>
      </c>
      <c r="K60" s="25">
        <f t="shared" si="3"/>
        <v>0</v>
      </c>
    </row>
    <row r="61" spans="1:11" ht="172.5" customHeight="1" thickBot="1">
      <c r="A61" s="14">
        <v>8.6</v>
      </c>
      <c r="B61" s="146" t="s">
        <v>171</v>
      </c>
      <c r="C61" s="146"/>
      <c r="D61" s="146"/>
      <c r="E61" s="147" t="s">
        <v>172</v>
      </c>
      <c r="F61" s="147"/>
      <c r="G61" s="147"/>
      <c r="H61" s="48" t="s">
        <v>85</v>
      </c>
      <c r="I61" s="28"/>
      <c r="J61" s="27">
        <v>60</v>
      </c>
      <c r="K61" s="25">
        <f t="shared" si="3"/>
        <v>0</v>
      </c>
    </row>
    <row r="62" spans="1:11" ht="150" customHeight="1">
      <c r="A62" s="42">
        <v>8.6999999999999993</v>
      </c>
      <c r="B62" s="146" t="s">
        <v>173</v>
      </c>
      <c r="C62" s="146"/>
      <c r="D62" s="146"/>
      <c r="E62" s="147" t="s">
        <v>174</v>
      </c>
      <c r="F62" s="147"/>
      <c r="G62" s="147"/>
      <c r="H62" s="48" t="s">
        <v>85</v>
      </c>
      <c r="I62" s="28"/>
      <c r="J62" s="27">
        <v>50</v>
      </c>
      <c r="K62" s="25">
        <f t="shared" si="3"/>
        <v>0</v>
      </c>
    </row>
    <row r="63" spans="1:11" ht="195.75" customHeight="1" thickBot="1">
      <c r="A63" s="14">
        <v>8.8000000000000007</v>
      </c>
      <c r="B63" s="146" t="s">
        <v>175</v>
      </c>
      <c r="C63" s="146"/>
      <c r="D63" s="146"/>
      <c r="E63" s="147" t="s">
        <v>176</v>
      </c>
      <c r="F63" s="147"/>
      <c r="G63" s="147"/>
      <c r="H63" s="48" t="s">
        <v>85</v>
      </c>
      <c r="I63" s="28"/>
      <c r="J63" s="27">
        <v>75</v>
      </c>
      <c r="K63" s="25">
        <f t="shared" si="3"/>
        <v>0</v>
      </c>
    </row>
    <row r="64" spans="1:11" ht="150" customHeight="1">
      <c r="A64" s="42">
        <v>8.9</v>
      </c>
      <c r="B64" s="146" t="s">
        <v>177</v>
      </c>
      <c r="C64" s="146"/>
      <c r="D64" s="146"/>
      <c r="E64" s="147" t="s">
        <v>178</v>
      </c>
      <c r="F64" s="147"/>
      <c r="G64" s="147"/>
      <c r="H64" s="48" t="s">
        <v>72</v>
      </c>
      <c r="I64" s="28"/>
      <c r="J64" s="27">
        <v>5</v>
      </c>
      <c r="K64" s="25">
        <f t="shared" si="3"/>
        <v>0</v>
      </c>
    </row>
    <row r="65" spans="1:11" ht="129" hidden="1" customHeight="1">
      <c r="A65" s="40">
        <v>8.1</v>
      </c>
      <c r="B65" s="146" t="s">
        <v>179</v>
      </c>
      <c r="C65" s="146"/>
      <c r="D65" s="146"/>
      <c r="E65" s="147" t="s">
        <v>180</v>
      </c>
      <c r="F65" s="147"/>
      <c r="G65" s="147"/>
      <c r="H65" s="48" t="s">
        <v>72</v>
      </c>
      <c r="I65" s="28">
        <v>0</v>
      </c>
      <c r="J65" s="27">
        <v>4</v>
      </c>
      <c r="K65" s="25">
        <f t="shared" si="3"/>
        <v>0</v>
      </c>
    </row>
    <row r="66" spans="1:11" ht="121.5" hidden="1" customHeight="1">
      <c r="A66" s="40">
        <v>8.11</v>
      </c>
      <c r="B66" s="146" t="s">
        <v>181</v>
      </c>
      <c r="C66" s="146"/>
      <c r="D66" s="146"/>
      <c r="E66" s="147" t="s">
        <v>182</v>
      </c>
      <c r="F66" s="147"/>
      <c r="G66" s="147"/>
      <c r="H66" s="48" t="s">
        <v>72</v>
      </c>
      <c r="I66" s="28">
        <v>0</v>
      </c>
      <c r="J66" s="27">
        <v>6</v>
      </c>
      <c r="K66" s="25">
        <f t="shared" si="3"/>
        <v>0</v>
      </c>
    </row>
    <row r="67" spans="1:11" ht="121.5" hidden="1" customHeight="1">
      <c r="A67" s="40">
        <v>8.1199999999999992</v>
      </c>
      <c r="B67" s="146" t="s">
        <v>183</v>
      </c>
      <c r="C67" s="146"/>
      <c r="D67" s="146"/>
      <c r="E67" s="147" t="s">
        <v>184</v>
      </c>
      <c r="F67" s="147"/>
      <c r="G67" s="147"/>
      <c r="H67" s="48" t="s">
        <v>72</v>
      </c>
      <c r="I67" s="28">
        <v>0</v>
      </c>
      <c r="J67" s="27">
        <v>8</v>
      </c>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v>1</v>
      </c>
      <c r="J69" s="75"/>
      <c r="K69" s="75">
        <f>SUM(K8:K67)</f>
        <v>1387.5</v>
      </c>
    </row>
  </sheetData>
  <mergeCells count="135">
    <mergeCell ref="B67:D67"/>
    <mergeCell ref="E67:G67"/>
    <mergeCell ref="A68:K68"/>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B52:D52"/>
    <mergeCell ref="E52:G52"/>
    <mergeCell ref="B53:D53"/>
    <mergeCell ref="E53:G53"/>
    <mergeCell ref="B54:D54"/>
    <mergeCell ref="E54:G54"/>
    <mergeCell ref="B49:D49"/>
    <mergeCell ref="E49:G49"/>
    <mergeCell ref="B50:D50"/>
    <mergeCell ref="E50:G50"/>
    <mergeCell ref="B51:D51"/>
    <mergeCell ref="E51:G51"/>
    <mergeCell ref="B46:D46"/>
    <mergeCell ref="E46:G46"/>
    <mergeCell ref="B47:D47"/>
    <mergeCell ref="E47:G47"/>
    <mergeCell ref="B48:D48"/>
    <mergeCell ref="E48:G48"/>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B10:D10"/>
    <mergeCell ref="E10:G10"/>
    <mergeCell ref="B11:D11"/>
    <mergeCell ref="E11:G11"/>
    <mergeCell ref="B12:D12"/>
    <mergeCell ref="E12:G12"/>
    <mergeCell ref="B7:D7"/>
    <mergeCell ref="E7:G7"/>
    <mergeCell ref="B8:D8"/>
    <mergeCell ref="E8:G8"/>
    <mergeCell ref="B9:D9"/>
    <mergeCell ref="E9:G9"/>
    <mergeCell ref="A4:B4"/>
    <mergeCell ref="C4:D4"/>
    <mergeCell ref="F4:G4"/>
    <mergeCell ref="I4:K4"/>
    <mergeCell ref="B6:D6"/>
    <mergeCell ref="E6:G6"/>
    <mergeCell ref="A1:K1"/>
    <mergeCell ref="A2:K2"/>
    <mergeCell ref="A3:B3"/>
    <mergeCell ref="C3:D3"/>
    <mergeCell ref="F3:G3"/>
    <mergeCell ref="I3:K3"/>
  </mergeCells>
  <printOptions horizontalCentered="1" verticalCentered="1"/>
  <pageMargins left="0" right="0" top="0" bottom="0" header="0" footer="0"/>
  <pageSetup scale="7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57">
    <tabColor theme="7"/>
  </sheetPr>
  <dimension ref="A1:K69"/>
  <sheetViews>
    <sheetView view="pageBreakPreview"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403</v>
      </c>
      <c r="B3" s="280"/>
      <c r="C3" s="276" t="s">
        <v>415</v>
      </c>
      <c r="D3" s="278"/>
      <c r="E3" s="37" t="s">
        <v>44</v>
      </c>
      <c r="F3" s="276" t="s">
        <v>45</v>
      </c>
      <c r="G3" s="277"/>
      <c r="H3" s="35" t="s">
        <v>46</v>
      </c>
      <c r="I3" s="276" t="s">
        <v>412</v>
      </c>
      <c r="J3" s="277"/>
      <c r="K3" s="278"/>
    </row>
    <row r="4" spans="1:11" ht="39.75" customHeight="1">
      <c r="A4" s="279" t="s">
        <v>405</v>
      </c>
      <c r="B4" s="280"/>
      <c r="C4" s="276">
        <v>109</v>
      </c>
      <c r="D4" s="278"/>
      <c r="E4" s="38" t="s">
        <v>49</v>
      </c>
      <c r="F4" s="301" t="s">
        <v>50</v>
      </c>
      <c r="G4" s="302"/>
      <c r="H4" s="36" t="s">
        <v>406</v>
      </c>
      <c r="I4" s="276">
        <v>22</v>
      </c>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customHeight="1">
      <c r="A7" s="13">
        <v>1</v>
      </c>
      <c r="B7" s="201" t="s">
        <v>59</v>
      </c>
      <c r="C7" s="201"/>
      <c r="D7" s="201"/>
      <c r="E7" s="201" t="s">
        <v>60</v>
      </c>
      <c r="F7" s="201"/>
      <c r="G7" s="201"/>
      <c r="H7" s="9"/>
      <c r="I7" s="3"/>
      <c r="J7" s="3"/>
      <c r="K7" s="3"/>
    </row>
    <row r="8" spans="1:11" ht="116.25" customHeight="1">
      <c r="A8" s="12">
        <v>1.1000000000000001</v>
      </c>
      <c r="B8" s="182" t="s">
        <v>61</v>
      </c>
      <c r="C8" s="183"/>
      <c r="D8" s="184"/>
      <c r="E8" s="185" t="s">
        <v>62</v>
      </c>
      <c r="F8" s="186"/>
      <c r="G8" s="187"/>
      <c r="H8" s="46" t="s">
        <v>63</v>
      </c>
      <c r="I8" s="28"/>
      <c r="J8" s="27">
        <v>15</v>
      </c>
      <c r="K8" s="25">
        <f>J8*I8</f>
        <v>0</v>
      </c>
    </row>
    <row r="9" spans="1:11" ht="126.75" customHeight="1">
      <c r="A9" s="12">
        <v>1.2</v>
      </c>
      <c r="B9" s="172" t="s">
        <v>64</v>
      </c>
      <c r="C9" s="172"/>
      <c r="D9" s="172"/>
      <c r="E9" s="174" t="s">
        <v>65</v>
      </c>
      <c r="F9" s="174"/>
      <c r="G9" s="174"/>
      <c r="H9" s="46" t="s">
        <v>63</v>
      </c>
      <c r="I9" s="28"/>
      <c r="J9" s="27">
        <v>15</v>
      </c>
      <c r="K9" s="25">
        <f>J9*I9</f>
        <v>0</v>
      </c>
    </row>
    <row r="10" spans="1:11" ht="25.5" customHeight="1">
      <c r="A10" s="90">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v>25</v>
      </c>
      <c r="J11" s="27">
        <v>4</v>
      </c>
      <c r="K11" s="25">
        <f t="shared" ref="K11:K16" si="0">J11*I11</f>
        <v>100</v>
      </c>
    </row>
    <row r="12" spans="1:11" ht="104.25" customHeight="1">
      <c r="A12" s="14">
        <v>2.2000000000000002</v>
      </c>
      <c r="B12" s="182" t="s">
        <v>70</v>
      </c>
      <c r="C12" s="183"/>
      <c r="D12" s="184"/>
      <c r="E12" s="185" t="s">
        <v>71</v>
      </c>
      <c r="F12" s="186"/>
      <c r="G12" s="187"/>
      <c r="H12" s="48" t="s">
        <v>72</v>
      </c>
      <c r="I12" s="28"/>
      <c r="J12" s="27">
        <v>8</v>
      </c>
      <c r="K12" s="25">
        <f t="shared" si="0"/>
        <v>0</v>
      </c>
    </row>
    <row r="13" spans="1:11" ht="93" customHeight="1">
      <c r="A13" s="14">
        <v>2.2999999999999998</v>
      </c>
      <c r="B13" s="182" t="s">
        <v>73</v>
      </c>
      <c r="C13" s="183"/>
      <c r="D13" s="184"/>
      <c r="E13" s="185" t="s">
        <v>74</v>
      </c>
      <c r="F13" s="186"/>
      <c r="G13" s="187"/>
      <c r="H13" s="48" t="s">
        <v>72</v>
      </c>
      <c r="I13" s="28">
        <v>35</v>
      </c>
      <c r="J13" s="27">
        <v>11</v>
      </c>
      <c r="K13" s="25">
        <f t="shared" si="0"/>
        <v>385</v>
      </c>
    </row>
    <row r="14" spans="1:11" ht="157.5" customHeight="1">
      <c r="A14" s="14">
        <v>2.4</v>
      </c>
      <c r="B14" s="182" t="s">
        <v>75</v>
      </c>
      <c r="C14" s="183"/>
      <c r="D14" s="184"/>
      <c r="E14" s="185" t="s">
        <v>76</v>
      </c>
      <c r="F14" s="186"/>
      <c r="G14" s="187"/>
      <c r="H14" s="46" t="s">
        <v>63</v>
      </c>
      <c r="I14" s="28">
        <v>25</v>
      </c>
      <c r="J14" s="27">
        <v>15</v>
      </c>
      <c r="K14" s="25">
        <f t="shared" si="0"/>
        <v>375</v>
      </c>
    </row>
    <row r="15" spans="1:11" ht="84" customHeight="1">
      <c r="A15" s="12">
        <v>2.5</v>
      </c>
      <c r="B15" s="182" t="s">
        <v>77</v>
      </c>
      <c r="C15" s="183"/>
      <c r="D15" s="184"/>
      <c r="E15" s="185" t="s">
        <v>78</v>
      </c>
      <c r="F15" s="186"/>
      <c r="G15" s="187"/>
      <c r="H15" s="46" t="s">
        <v>63</v>
      </c>
      <c r="I15" s="28"/>
      <c r="J15" s="27">
        <v>18</v>
      </c>
      <c r="K15" s="25">
        <f t="shared" si="0"/>
        <v>0</v>
      </c>
    </row>
    <row r="16" spans="1:11" ht="131.44999999999999" customHeight="1">
      <c r="A16" s="14">
        <v>2.6</v>
      </c>
      <c r="B16" s="182" t="s">
        <v>79</v>
      </c>
      <c r="C16" s="183"/>
      <c r="D16" s="184"/>
      <c r="E16" s="185" t="s">
        <v>80</v>
      </c>
      <c r="F16" s="186"/>
      <c r="G16" s="187"/>
      <c r="H16" s="46" t="s">
        <v>63</v>
      </c>
      <c r="I16" s="28"/>
      <c r="J16" s="27">
        <v>10</v>
      </c>
      <c r="K16" s="25">
        <f t="shared" si="0"/>
        <v>0</v>
      </c>
    </row>
    <row r="17" spans="1:11" ht="30" customHeight="1">
      <c r="A17" s="91">
        <v>3</v>
      </c>
      <c r="B17" s="286" t="s">
        <v>81</v>
      </c>
      <c r="C17" s="286"/>
      <c r="D17" s="286"/>
      <c r="E17" s="285" t="s">
        <v>82</v>
      </c>
      <c r="F17" s="285"/>
      <c r="G17" s="285"/>
      <c r="H17" s="47"/>
      <c r="I17" s="29"/>
      <c r="J17" s="26"/>
      <c r="K17" s="26"/>
    </row>
    <row r="18" spans="1:11" ht="90" customHeight="1">
      <c r="A18" s="12">
        <v>3.1</v>
      </c>
      <c r="B18" s="182" t="s">
        <v>83</v>
      </c>
      <c r="C18" s="183"/>
      <c r="D18" s="184"/>
      <c r="E18" s="185" t="s">
        <v>84</v>
      </c>
      <c r="F18" s="186"/>
      <c r="G18" s="187"/>
      <c r="H18" s="46" t="s">
        <v>85</v>
      </c>
      <c r="I18" s="28"/>
      <c r="J18" s="27">
        <v>50</v>
      </c>
      <c r="K18" s="25">
        <f t="shared" ref="K18:K23" si="1">J18*I18</f>
        <v>0</v>
      </c>
    </row>
    <row r="19" spans="1:11" ht="108.6" customHeight="1">
      <c r="A19" s="12">
        <v>3.2</v>
      </c>
      <c r="B19" s="182" t="s">
        <v>86</v>
      </c>
      <c r="C19" s="183"/>
      <c r="D19" s="184"/>
      <c r="E19" s="185" t="s">
        <v>87</v>
      </c>
      <c r="F19" s="186"/>
      <c r="G19" s="187"/>
      <c r="H19" s="46" t="s">
        <v>63</v>
      </c>
      <c r="I19" s="28"/>
      <c r="J19" s="27">
        <v>10</v>
      </c>
      <c r="K19" s="25">
        <f t="shared" si="1"/>
        <v>0</v>
      </c>
    </row>
    <row r="20" spans="1:11" ht="116.1" customHeight="1">
      <c r="A20" s="12">
        <v>3.3</v>
      </c>
      <c r="B20" s="182" t="s">
        <v>88</v>
      </c>
      <c r="C20" s="183"/>
      <c r="D20" s="184"/>
      <c r="E20" s="185" t="s">
        <v>89</v>
      </c>
      <c r="F20" s="186"/>
      <c r="G20" s="187"/>
      <c r="H20" s="46" t="s">
        <v>63</v>
      </c>
      <c r="I20" s="28"/>
      <c r="J20" s="27">
        <v>60</v>
      </c>
      <c r="K20" s="25">
        <f t="shared" si="1"/>
        <v>0</v>
      </c>
    </row>
    <row r="21" spans="1:11" ht="91.5" customHeight="1">
      <c r="A21" s="34">
        <v>3.4</v>
      </c>
      <c r="B21" s="182" t="s">
        <v>90</v>
      </c>
      <c r="C21" s="183"/>
      <c r="D21" s="184"/>
      <c r="E21" s="185" t="s">
        <v>91</v>
      </c>
      <c r="F21" s="186"/>
      <c r="G21" s="187"/>
      <c r="H21" s="48" t="s">
        <v>85</v>
      </c>
      <c r="I21" s="28"/>
      <c r="J21" s="27">
        <v>25</v>
      </c>
      <c r="K21" s="25">
        <f t="shared" si="1"/>
        <v>0</v>
      </c>
    </row>
    <row r="22" spans="1:11" ht="119.1" customHeight="1">
      <c r="A22" s="34">
        <v>3.5</v>
      </c>
      <c r="B22" s="182" t="s">
        <v>92</v>
      </c>
      <c r="C22" s="183"/>
      <c r="D22" s="184"/>
      <c r="E22" s="185" t="s">
        <v>93</v>
      </c>
      <c r="F22" s="186"/>
      <c r="G22" s="187"/>
      <c r="H22" s="46" t="s">
        <v>63</v>
      </c>
      <c r="I22" s="28"/>
      <c r="J22" s="27">
        <v>50</v>
      </c>
      <c r="K22" s="25">
        <f t="shared" si="1"/>
        <v>0</v>
      </c>
    </row>
    <row r="23" spans="1:11" ht="91.5" customHeight="1">
      <c r="A23" s="34">
        <v>3.6</v>
      </c>
      <c r="B23" s="182" t="s">
        <v>94</v>
      </c>
      <c r="C23" s="183"/>
      <c r="D23" s="184"/>
      <c r="E23" s="185" t="s">
        <v>95</v>
      </c>
      <c r="F23" s="186"/>
      <c r="G23" s="187"/>
      <c r="H23" s="48" t="s">
        <v>85</v>
      </c>
      <c r="I23" s="28"/>
      <c r="J23" s="27">
        <v>25</v>
      </c>
      <c r="K23" s="25">
        <f t="shared" si="1"/>
        <v>0</v>
      </c>
    </row>
    <row r="24" spans="1:11" ht="28.5" customHeight="1">
      <c r="A24" s="92">
        <v>4</v>
      </c>
      <c r="B24" s="285" t="s">
        <v>96</v>
      </c>
      <c r="C24" s="285"/>
      <c r="D24" s="285"/>
      <c r="E24" s="285" t="s">
        <v>97</v>
      </c>
      <c r="F24" s="285"/>
      <c r="G24" s="285"/>
      <c r="H24" s="47"/>
      <c r="I24" s="29"/>
      <c r="J24" s="26"/>
      <c r="K24" s="26"/>
    </row>
    <row r="25" spans="1:11" ht="148.5" customHeight="1">
      <c r="A25" s="12">
        <v>4.0999999999999996</v>
      </c>
      <c r="B25" s="182" t="s">
        <v>98</v>
      </c>
      <c r="C25" s="183"/>
      <c r="D25" s="184"/>
      <c r="E25" s="185" t="s">
        <v>99</v>
      </c>
      <c r="F25" s="186"/>
      <c r="G25" s="187"/>
      <c r="H25" s="46" t="s">
        <v>63</v>
      </c>
      <c r="I25" s="28"/>
      <c r="J25" s="27">
        <v>110</v>
      </c>
      <c r="K25" s="25">
        <f>J25*I25</f>
        <v>0</v>
      </c>
    </row>
    <row r="26" spans="1:11" ht="112.5" customHeight="1">
      <c r="A26" s="14">
        <v>4.2</v>
      </c>
      <c r="B26" s="182" t="s">
        <v>100</v>
      </c>
      <c r="C26" s="183"/>
      <c r="D26" s="184"/>
      <c r="E26" s="185" t="s">
        <v>101</v>
      </c>
      <c r="F26" s="186"/>
      <c r="G26" s="187"/>
      <c r="H26" s="46" t="s">
        <v>63</v>
      </c>
      <c r="I26" s="28"/>
      <c r="J26" s="27">
        <v>90</v>
      </c>
      <c r="K26" s="25">
        <f>J26*I26</f>
        <v>0</v>
      </c>
    </row>
    <row r="27" spans="1:11" ht="89.1" customHeight="1">
      <c r="A27" s="12">
        <v>4.3</v>
      </c>
      <c r="B27" s="182" t="s">
        <v>102</v>
      </c>
      <c r="C27" s="183"/>
      <c r="D27" s="184"/>
      <c r="E27" s="185" t="s">
        <v>103</v>
      </c>
      <c r="F27" s="186"/>
      <c r="G27" s="187"/>
      <c r="H27" s="46" t="s">
        <v>63</v>
      </c>
      <c r="I27" s="28"/>
      <c r="J27" s="27">
        <v>90</v>
      </c>
      <c r="K27" s="25">
        <f>J27*I27</f>
        <v>0</v>
      </c>
    </row>
    <row r="28" spans="1:11" ht="97.5" customHeight="1">
      <c r="A28" s="14">
        <v>4.4000000000000004</v>
      </c>
      <c r="B28" s="182" t="s">
        <v>104</v>
      </c>
      <c r="C28" s="183"/>
      <c r="D28" s="184"/>
      <c r="E28" s="185" t="s">
        <v>105</v>
      </c>
      <c r="F28" s="186"/>
      <c r="G28" s="187"/>
      <c r="H28" s="49" t="s">
        <v>106</v>
      </c>
      <c r="I28" s="28"/>
      <c r="J28" s="27">
        <v>8</v>
      </c>
      <c r="K28" s="25">
        <f>J28*I28</f>
        <v>0</v>
      </c>
    </row>
    <row r="29" spans="1:11" ht="137.25" customHeight="1">
      <c r="A29" s="14">
        <v>4.5</v>
      </c>
      <c r="B29" s="182" t="s">
        <v>107</v>
      </c>
      <c r="C29" s="183"/>
      <c r="D29" s="184"/>
      <c r="E29" s="185" t="s">
        <v>108</v>
      </c>
      <c r="F29" s="186"/>
      <c r="G29" s="187"/>
      <c r="H29" s="49" t="s">
        <v>106</v>
      </c>
      <c r="I29" s="28"/>
      <c r="J29" s="27">
        <v>35</v>
      </c>
      <c r="K29" s="25">
        <f>J29*I29</f>
        <v>0</v>
      </c>
    </row>
    <row r="30" spans="1:11" ht="33" customHeight="1">
      <c r="A30" s="92">
        <v>5</v>
      </c>
      <c r="B30" s="285" t="s">
        <v>109</v>
      </c>
      <c r="C30" s="285"/>
      <c r="D30" s="285"/>
      <c r="E30" s="285" t="s">
        <v>110</v>
      </c>
      <c r="F30" s="285"/>
      <c r="G30" s="285"/>
      <c r="H30" s="47"/>
      <c r="I30" s="30"/>
      <c r="J30" s="26"/>
      <c r="K30" s="26"/>
    </row>
    <row r="31" spans="1:11" ht="167.25" customHeight="1">
      <c r="A31" s="14">
        <v>5.0999999999999996</v>
      </c>
      <c r="B31" s="172" t="s">
        <v>111</v>
      </c>
      <c r="C31" s="172"/>
      <c r="D31" s="172"/>
      <c r="E31" s="174" t="s">
        <v>112</v>
      </c>
      <c r="F31" s="174"/>
      <c r="G31" s="174"/>
      <c r="H31" s="48" t="s">
        <v>72</v>
      </c>
      <c r="I31" s="28"/>
      <c r="J31" s="27">
        <v>10</v>
      </c>
      <c r="K31" s="25">
        <f>J31*I31</f>
        <v>0</v>
      </c>
    </row>
    <row r="32" spans="1:11" ht="135" customHeight="1">
      <c r="A32" s="14">
        <v>5.2</v>
      </c>
      <c r="B32" s="172" t="s">
        <v>113</v>
      </c>
      <c r="C32" s="172"/>
      <c r="D32" s="172"/>
      <c r="E32" s="287" t="s">
        <v>114</v>
      </c>
      <c r="F32" s="287"/>
      <c r="G32" s="287"/>
      <c r="H32" s="48" t="s">
        <v>63</v>
      </c>
      <c r="I32" s="28"/>
      <c r="J32" s="27">
        <v>35</v>
      </c>
      <c r="K32" s="25">
        <f>J32*I32</f>
        <v>0</v>
      </c>
    </row>
    <row r="33" spans="1:11" ht="33" customHeight="1">
      <c r="A33" s="93">
        <v>6</v>
      </c>
      <c r="B33" s="288" t="s">
        <v>115</v>
      </c>
      <c r="C33" s="289"/>
      <c r="D33" s="290"/>
      <c r="E33" s="288" t="s">
        <v>116</v>
      </c>
      <c r="F33" s="289"/>
      <c r="G33" s="290"/>
      <c r="H33" s="50"/>
      <c r="I33" s="30"/>
      <c r="J33" s="26"/>
      <c r="K33" s="26"/>
    </row>
    <row r="34" spans="1:11" ht="112.5" customHeight="1">
      <c r="A34" s="12">
        <v>6.1</v>
      </c>
      <c r="B34" s="182" t="s">
        <v>117</v>
      </c>
      <c r="C34" s="183"/>
      <c r="D34" s="184"/>
      <c r="E34" s="185" t="s">
        <v>118</v>
      </c>
      <c r="F34" s="186"/>
      <c r="G34" s="187"/>
      <c r="H34" s="46" t="s">
        <v>85</v>
      </c>
      <c r="I34" s="28"/>
      <c r="J34" s="27">
        <v>200</v>
      </c>
      <c r="K34" s="25">
        <f>J34*I34</f>
        <v>0</v>
      </c>
    </row>
    <row r="35" spans="1:11" ht="113.25" customHeight="1">
      <c r="A35" s="12">
        <v>6.2</v>
      </c>
      <c r="B35" s="182" t="s">
        <v>119</v>
      </c>
      <c r="C35" s="183"/>
      <c r="D35" s="184"/>
      <c r="E35" s="185" t="s">
        <v>120</v>
      </c>
      <c r="F35" s="186"/>
      <c r="G35" s="187"/>
      <c r="H35" s="48" t="s">
        <v>85</v>
      </c>
      <c r="I35" s="28"/>
      <c r="J35" s="27">
        <v>200</v>
      </c>
      <c r="K35" s="25">
        <f>J35*I35</f>
        <v>0</v>
      </c>
    </row>
    <row r="36" spans="1:11" ht="113.25" customHeight="1">
      <c r="A36" s="12">
        <v>6.3</v>
      </c>
      <c r="B36" s="172" t="s">
        <v>121</v>
      </c>
      <c r="C36" s="172"/>
      <c r="D36" s="172"/>
      <c r="E36" s="174" t="s">
        <v>122</v>
      </c>
      <c r="F36" s="174"/>
      <c r="G36" s="174"/>
      <c r="H36" s="48" t="s">
        <v>85</v>
      </c>
      <c r="I36" s="28"/>
      <c r="J36" s="27">
        <v>250</v>
      </c>
      <c r="K36" s="25">
        <f t="shared" ref="K36:K54" si="2">J36*I36</f>
        <v>0</v>
      </c>
    </row>
    <row r="37" spans="1:11" ht="113.25" customHeight="1">
      <c r="A37" s="12">
        <v>6.4</v>
      </c>
      <c r="B37" s="172" t="s">
        <v>123</v>
      </c>
      <c r="C37" s="172"/>
      <c r="D37" s="172"/>
      <c r="E37" s="174" t="s">
        <v>124</v>
      </c>
      <c r="F37" s="174"/>
      <c r="G37" s="174"/>
      <c r="H37" s="48" t="s">
        <v>85</v>
      </c>
      <c r="I37" s="28"/>
      <c r="J37" s="27">
        <v>210</v>
      </c>
      <c r="K37" s="25">
        <f t="shared" si="2"/>
        <v>0</v>
      </c>
    </row>
    <row r="38" spans="1:11" ht="113.25" customHeight="1">
      <c r="A38" s="12">
        <v>6.5</v>
      </c>
      <c r="B38" s="172" t="s">
        <v>125</v>
      </c>
      <c r="C38" s="172"/>
      <c r="D38" s="172"/>
      <c r="E38" s="174" t="s">
        <v>126</v>
      </c>
      <c r="F38" s="174"/>
      <c r="G38" s="174"/>
      <c r="H38" s="48" t="s">
        <v>72</v>
      </c>
      <c r="I38" s="28"/>
      <c r="J38" s="27">
        <v>15</v>
      </c>
      <c r="K38" s="25">
        <f t="shared" si="2"/>
        <v>0</v>
      </c>
    </row>
    <row r="39" spans="1:11" ht="87.75" customHeight="1">
      <c r="A39" s="12">
        <v>6.6</v>
      </c>
      <c r="B39" s="172" t="s">
        <v>127</v>
      </c>
      <c r="C39" s="172"/>
      <c r="D39" s="172"/>
      <c r="E39" s="174" t="s">
        <v>128</v>
      </c>
      <c r="F39" s="174"/>
      <c r="G39" s="174"/>
      <c r="H39" s="48" t="s">
        <v>85</v>
      </c>
      <c r="I39" s="28"/>
      <c r="J39" s="27">
        <v>30</v>
      </c>
      <c r="K39" s="25">
        <f t="shared" si="2"/>
        <v>0</v>
      </c>
    </row>
    <row r="40" spans="1:11" ht="113.25" customHeight="1">
      <c r="A40" s="12">
        <v>6.7</v>
      </c>
      <c r="B40" s="172" t="s">
        <v>129</v>
      </c>
      <c r="C40" s="172"/>
      <c r="D40" s="172"/>
      <c r="E40" s="174" t="s">
        <v>130</v>
      </c>
      <c r="F40" s="174"/>
      <c r="G40" s="174"/>
      <c r="H40" s="48" t="s">
        <v>72</v>
      </c>
      <c r="I40" s="28"/>
      <c r="J40" s="27">
        <v>20</v>
      </c>
      <c r="K40" s="25">
        <f t="shared" si="2"/>
        <v>0</v>
      </c>
    </row>
    <row r="41" spans="1:11" ht="137.1" customHeight="1">
      <c r="A41" s="12">
        <v>6.8</v>
      </c>
      <c r="B41" s="172" t="s">
        <v>131</v>
      </c>
      <c r="C41" s="172"/>
      <c r="D41" s="172"/>
      <c r="E41" s="174" t="s">
        <v>132</v>
      </c>
      <c r="F41" s="174"/>
      <c r="G41" s="174"/>
      <c r="H41" s="48" t="s">
        <v>85</v>
      </c>
      <c r="I41" s="28"/>
      <c r="J41" s="27">
        <v>175</v>
      </c>
      <c r="K41" s="25">
        <f t="shared" si="2"/>
        <v>0</v>
      </c>
    </row>
    <row r="42" spans="1:11" ht="72" customHeight="1">
      <c r="A42" s="12">
        <v>6.9</v>
      </c>
      <c r="B42" s="172" t="s">
        <v>133</v>
      </c>
      <c r="C42" s="172"/>
      <c r="D42" s="172"/>
      <c r="E42" s="174" t="s">
        <v>134</v>
      </c>
      <c r="F42" s="174"/>
      <c r="G42" s="174"/>
      <c r="H42" s="48" t="s">
        <v>85</v>
      </c>
      <c r="I42" s="28"/>
      <c r="J42" s="27">
        <v>35</v>
      </c>
      <c r="K42" s="25">
        <f t="shared" si="2"/>
        <v>0</v>
      </c>
    </row>
    <row r="43" spans="1:11" ht="75" customHeight="1">
      <c r="A43" s="40">
        <v>6.1</v>
      </c>
      <c r="B43" s="172" t="s">
        <v>135</v>
      </c>
      <c r="C43" s="172"/>
      <c r="D43" s="172"/>
      <c r="E43" s="174" t="s">
        <v>136</v>
      </c>
      <c r="F43" s="174"/>
      <c r="G43" s="174"/>
      <c r="H43" s="48" t="s">
        <v>85</v>
      </c>
      <c r="I43" s="28"/>
      <c r="J43" s="27">
        <v>20</v>
      </c>
      <c r="K43" s="25">
        <f t="shared" si="2"/>
        <v>0</v>
      </c>
    </row>
    <row r="44" spans="1:11" ht="57.75" customHeight="1">
      <c r="A44" s="40">
        <v>6.11</v>
      </c>
      <c r="B44" s="172" t="s">
        <v>137</v>
      </c>
      <c r="C44" s="172"/>
      <c r="D44" s="172"/>
      <c r="E44" s="174" t="s">
        <v>138</v>
      </c>
      <c r="F44" s="174"/>
      <c r="G44" s="174"/>
      <c r="H44" s="48" t="s">
        <v>85</v>
      </c>
      <c r="I44" s="28"/>
      <c r="J44" s="27">
        <v>120</v>
      </c>
      <c r="K44" s="25">
        <f t="shared" si="2"/>
        <v>0</v>
      </c>
    </row>
    <row r="45" spans="1:11" ht="111" customHeight="1">
      <c r="A45" s="40">
        <v>6.12</v>
      </c>
      <c r="B45" s="172" t="s">
        <v>139</v>
      </c>
      <c r="C45" s="172"/>
      <c r="D45" s="172"/>
      <c r="E45" s="174" t="s">
        <v>140</v>
      </c>
      <c r="F45" s="174"/>
      <c r="G45" s="174"/>
      <c r="H45" s="48" t="s">
        <v>85</v>
      </c>
      <c r="I45" s="28"/>
      <c r="J45" s="27">
        <v>90</v>
      </c>
      <c r="K45" s="25">
        <f t="shared" si="2"/>
        <v>0</v>
      </c>
    </row>
    <row r="46" spans="1:11" ht="106.35" customHeight="1">
      <c r="A46" s="40">
        <v>6.13</v>
      </c>
      <c r="B46" s="172" t="s">
        <v>141</v>
      </c>
      <c r="C46" s="172"/>
      <c r="D46" s="172"/>
      <c r="E46" s="174" t="s">
        <v>142</v>
      </c>
      <c r="F46" s="174"/>
      <c r="G46" s="174"/>
      <c r="H46" s="48" t="s">
        <v>85</v>
      </c>
      <c r="I46" s="28"/>
      <c r="J46" s="27">
        <v>90</v>
      </c>
      <c r="K46" s="25">
        <f t="shared" si="2"/>
        <v>0</v>
      </c>
    </row>
    <row r="47" spans="1:11" ht="97.35" customHeight="1">
      <c r="A47" s="40">
        <v>6.14</v>
      </c>
      <c r="B47" s="172" t="s">
        <v>143</v>
      </c>
      <c r="C47" s="172"/>
      <c r="D47" s="172"/>
      <c r="E47" s="173" t="s">
        <v>144</v>
      </c>
      <c r="F47" s="173"/>
      <c r="G47" s="173"/>
      <c r="H47" s="48" t="s">
        <v>85</v>
      </c>
      <c r="I47" s="28"/>
      <c r="J47" s="27">
        <v>220</v>
      </c>
      <c r="K47" s="25">
        <f t="shared" si="2"/>
        <v>0</v>
      </c>
    </row>
    <row r="48" spans="1:11" ht="113.45" customHeight="1">
      <c r="A48" s="40">
        <v>6.15</v>
      </c>
      <c r="B48" s="172" t="s">
        <v>145</v>
      </c>
      <c r="C48" s="172"/>
      <c r="D48" s="172"/>
      <c r="E48" s="174" t="s">
        <v>146</v>
      </c>
      <c r="F48" s="174"/>
      <c r="G48" s="174"/>
      <c r="H48" s="48" t="s">
        <v>85</v>
      </c>
      <c r="I48" s="28"/>
      <c r="J48" s="27">
        <v>120</v>
      </c>
      <c r="K48" s="25">
        <f t="shared" si="2"/>
        <v>0</v>
      </c>
    </row>
    <row r="49" spans="1:11" ht="97.5" customHeight="1">
      <c r="A49" s="40">
        <v>6.16</v>
      </c>
      <c r="B49" s="172" t="s">
        <v>147</v>
      </c>
      <c r="C49" s="172"/>
      <c r="D49" s="172"/>
      <c r="E49" s="173" t="s">
        <v>148</v>
      </c>
      <c r="F49" s="173"/>
      <c r="G49" s="173"/>
      <c r="H49" s="48" t="s">
        <v>85</v>
      </c>
      <c r="I49" s="28"/>
      <c r="J49" s="27">
        <v>175</v>
      </c>
      <c r="K49" s="25">
        <f t="shared" si="2"/>
        <v>0</v>
      </c>
    </row>
    <row r="50" spans="1:11" ht="110.1" customHeight="1">
      <c r="A50" s="40">
        <v>6.17</v>
      </c>
      <c r="B50" s="172" t="s">
        <v>149</v>
      </c>
      <c r="C50" s="172"/>
      <c r="D50" s="172"/>
      <c r="E50" s="174" t="s">
        <v>150</v>
      </c>
      <c r="F50" s="174"/>
      <c r="G50" s="174"/>
      <c r="H50" s="48" t="s">
        <v>85</v>
      </c>
      <c r="I50" s="28"/>
      <c r="J50" s="27">
        <v>185</v>
      </c>
      <c r="K50" s="25">
        <f t="shared" si="2"/>
        <v>0</v>
      </c>
    </row>
    <row r="51" spans="1:11" ht="138.6" customHeight="1">
      <c r="A51" s="40">
        <v>6.1800000000000104</v>
      </c>
      <c r="B51" s="172" t="s">
        <v>151</v>
      </c>
      <c r="C51" s="172"/>
      <c r="D51" s="172"/>
      <c r="E51" s="174" t="s">
        <v>152</v>
      </c>
      <c r="F51" s="174"/>
      <c r="G51" s="174"/>
      <c r="H51" s="48" t="s">
        <v>153</v>
      </c>
      <c r="I51" s="28"/>
      <c r="J51" s="27">
        <v>120</v>
      </c>
      <c r="K51" s="25">
        <f t="shared" si="2"/>
        <v>0</v>
      </c>
    </row>
    <row r="52" spans="1:11" ht="31.5" customHeight="1">
      <c r="A52" s="94">
        <v>7</v>
      </c>
      <c r="B52" s="291" t="s">
        <v>154</v>
      </c>
      <c r="C52" s="292"/>
      <c r="D52" s="293"/>
      <c r="E52" s="294" t="s">
        <v>155</v>
      </c>
      <c r="F52" s="294"/>
      <c r="G52" s="294"/>
      <c r="H52" s="51"/>
      <c r="I52" s="32"/>
      <c r="J52" s="32"/>
      <c r="K52" s="33"/>
    </row>
    <row r="53" spans="1:11" ht="113.25" customHeight="1">
      <c r="A53" s="14">
        <v>7.1</v>
      </c>
      <c r="B53" s="172" t="s">
        <v>156</v>
      </c>
      <c r="C53" s="172"/>
      <c r="D53" s="172"/>
      <c r="E53" s="174" t="s">
        <v>157</v>
      </c>
      <c r="F53" s="174"/>
      <c r="G53" s="174"/>
      <c r="H53" s="48"/>
      <c r="I53" s="28"/>
      <c r="J53" s="27">
        <v>25</v>
      </c>
      <c r="K53" s="25">
        <f t="shared" si="2"/>
        <v>0</v>
      </c>
    </row>
    <row r="54" spans="1:11" ht="113.25" customHeight="1">
      <c r="A54" s="14">
        <v>7.2</v>
      </c>
      <c r="B54" s="172" t="s">
        <v>158</v>
      </c>
      <c r="C54" s="172"/>
      <c r="D54" s="172"/>
      <c r="E54" s="173" t="s">
        <v>159</v>
      </c>
      <c r="F54" s="173"/>
      <c r="G54" s="173"/>
      <c r="H54" s="48"/>
      <c r="I54" s="28"/>
      <c r="J54" s="27">
        <v>25</v>
      </c>
      <c r="K54" s="25">
        <f t="shared" si="2"/>
        <v>0</v>
      </c>
    </row>
    <row r="55" spans="1:11" ht="31.5" customHeight="1" thickBot="1">
      <c r="A55" s="94">
        <v>8</v>
      </c>
      <c r="B55" s="291" t="s">
        <v>160</v>
      </c>
      <c r="C55" s="292"/>
      <c r="D55" s="293"/>
      <c r="E55" s="294" t="s">
        <v>161</v>
      </c>
      <c r="F55" s="294"/>
      <c r="G55" s="294"/>
      <c r="H55" s="51"/>
      <c r="I55" s="32"/>
      <c r="J55" s="32"/>
      <c r="K55" s="33"/>
    </row>
    <row r="56" spans="1:11" ht="127.5" customHeight="1" thickBot="1">
      <c r="A56" s="42">
        <v>8.1</v>
      </c>
      <c r="B56" s="295" t="s">
        <v>162</v>
      </c>
      <c r="C56" s="296"/>
      <c r="D56" s="297"/>
      <c r="E56" s="298" t="s">
        <v>163</v>
      </c>
      <c r="F56" s="299"/>
      <c r="G56" s="300"/>
      <c r="H56" s="52" t="s">
        <v>85</v>
      </c>
      <c r="I56" s="43"/>
      <c r="J56" s="44">
        <v>50</v>
      </c>
      <c r="K56" s="45">
        <f t="shared" ref="K56:K67" si="3">I56*J56</f>
        <v>0</v>
      </c>
    </row>
    <row r="57" spans="1:11" ht="124.5" customHeight="1" thickBot="1">
      <c r="A57" s="14">
        <v>8.1999999999999993</v>
      </c>
      <c r="B57" s="146" t="s">
        <v>164</v>
      </c>
      <c r="C57" s="146"/>
      <c r="D57" s="146"/>
      <c r="E57" s="147" t="s">
        <v>165</v>
      </c>
      <c r="F57" s="147"/>
      <c r="G57" s="147"/>
      <c r="H57" s="48" t="s">
        <v>85</v>
      </c>
      <c r="I57" s="43"/>
      <c r="J57" s="44">
        <v>10</v>
      </c>
      <c r="K57" s="45">
        <f t="shared" si="3"/>
        <v>0</v>
      </c>
    </row>
    <row r="58" spans="1:11" ht="120" customHeight="1">
      <c r="A58" s="42">
        <v>8.3000000000000007</v>
      </c>
      <c r="B58" s="170" t="s">
        <v>164</v>
      </c>
      <c r="C58" s="170"/>
      <c r="D58" s="170"/>
      <c r="E58" s="171" t="s">
        <v>166</v>
      </c>
      <c r="F58" s="171"/>
      <c r="G58" s="171"/>
      <c r="H58" s="49" t="s">
        <v>85</v>
      </c>
      <c r="I58" s="43"/>
      <c r="J58" s="44">
        <v>10</v>
      </c>
      <c r="K58" s="45">
        <f t="shared" si="3"/>
        <v>0</v>
      </c>
    </row>
    <row r="59" spans="1:11" ht="150" customHeight="1" thickBot="1">
      <c r="A59" s="14">
        <v>8.4</v>
      </c>
      <c r="B59" s="146" t="s">
        <v>167</v>
      </c>
      <c r="C59" s="146"/>
      <c r="D59" s="146"/>
      <c r="E59" s="147" t="s">
        <v>168</v>
      </c>
      <c r="F59" s="147"/>
      <c r="G59" s="147"/>
      <c r="H59" s="48" t="s">
        <v>85</v>
      </c>
      <c r="I59" s="28"/>
      <c r="J59" s="27">
        <v>30</v>
      </c>
      <c r="K59" s="45">
        <f t="shared" si="3"/>
        <v>0</v>
      </c>
    </row>
    <row r="60" spans="1:11" ht="148.5" customHeight="1">
      <c r="A60" s="42">
        <v>8.5</v>
      </c>
      <c r="B60" s="146" t="s">
        <v>169</v>
      </c>
      <c r="C60" s="146"/>
      <c r="D60" s="146"/>
      <c r="E60" s="147" t="s">
        <v>170</v>
      </c>
      <c r="F60" s="147"/>
      <c r="G60" s="147"/>
      <c r="H60" s="48" t="s">
        <v>85</v>
      </c>
      <c r="I60" s="28"/>
      <c r="J60" s="27">
        <v>45</v>
      </c>
      <c r="K60" s="25">
        <f t="shared" si="3"/>
        <v>0</v>
      </c>
    </row>
    <row r="61" spans="1:11" ht="172.5" customHeight="1" thickBot="1">
      <c r="A61" s="14">
        <v>8.6</v>
      </c>
      <c r="B61" s="146" t="s">
        <v>171</v>
      </c>
      <c r="C61" s="146"/>
      <c r="D61" s="146"/>
      <c r="E61" s="147" t="s">
        <v>172</v>
      </c>
      <c r="F61" s="147"/>
      <c r="G61" s="147"/>
      <c r="H61" s="48" t="s">
        <v>85</v>
      </c>
      <c r="I61" s="28"/>
      <c r="J61" s="27">
        <v>60</v>
      </c>
      <c r="K61" s="25">
        <f t="shared" si="3"/>
        <v>0</v>
      </c>
    </row>
    <row r="62" spans="1:11" ht="150" customHeight="1">
      <c r="A62" s="42">
        <v>8.6999999999999993</v>
      </c>
      <c r="B62" s="146" t="s">
        <v>173</v>
      </c>
      <c r="C62" s="146"/>
      <c r="D62" s="146"/>
      <c r="E62" s="147" t="s">
        <v>174</v>
      </c>
      <c r="F62" s="147"/>
      <c r="G62" s="147"/>
      <c r="H62" s="48" t="s">
        <v>85</v>
      </c>
      <c r="I62" s="28"/>
      <c r="J62" s="27">
        <v>50</v>
      </c>
      <c r="K62" s="25">
        <f t="shared" si="3"/>
        <v>0</v>
      </c>
    </row>
    <row r="63" spans="1:11" ht="195.75" customHeight="1" thickBot="1">
      <c r="A63" s="14">
        <v>8.8000000000000007</v>
      </c>
      <c r="B63" s="146" t="s">
        <v>175</v>
      </c>
      <c r="C63" s="146"/>
      <c r="D63" s="146"/>
      <c r="E63" s="147" t="s">
        <v>176</v>
      </c>
      <c r="F63" s="147"/>
      <c r="G63" s="147"/>
      <c r="H63" s="48" t="s">
        <v>85</v>
      </c>
      <c r="I63" s="28"/>
      <c r="J63" s="27">
        <v>75</v>
      </c>
      <c r="K63" s="25">
        <f t="shared" si="3"/>
        <v>0</v>
      </c>
    </row>
    <row r="64" spans="1:11" ht="150" customHeight="1">
      <c r="A64" s="42">
        <v>8.9</v>
      </c>
      <c r="B64" s="146" t="s">
        <v>177</v>
      </c>
      <c r="C64" s="146"/>
      <c r="D64" s="146"/>
      <c r="E64" s="147" t="s">
        <v>178</v>
      </c>
      <c r="F64" s="147"/>
      <c r="G64" s="147"/>
      <c r="H64" s="48" t="s">
        <v>72</v>
      </c>
      <c r="I64" s="28"/>
      <c r="J64" s="27">
        <v>5</v>
      </c>
      <c r="K64" s="25">
        <f t="shared" si="3"/>
        <v>0</v>
      </c>
    </row>
    <row r="65" spans="1:11" ht="129" hidden="1" customHeight="1">
      <c r="A65" s="40">
        <v>8.1</v>
      </c>
      <c r="B65" s="146" t="s">
        <v>179</v>
      </c>
      <c r="C65" s="146"/>
      <c r="D65" s="146"/>
      <c r="E65" s="147" t="s">
        <v>180</v>
      </c>
      <c r="F65" s="147"/>
      <c r="G65" s="147"/>
      <c r="H65" s="48" t="s">
        <v>72</v>
      </c>
      <c r="I65" s="28">
        <v>0</v>
      </c>
      <c r="J65" s="27">
        <v>4</v>
      </c>
      <c r="K65" s="25">
        <f t="shared" si="3"/>
        <v>0</v>
      </c>
    </row>
    <row r="66" spans="1:11" ht="121.5" hidden="1" customHeight="1">
      <c r="A66" s="40">
        <v>8.11</v>
      </c>
      <c r="B66" s="146" t="s">
        <v>181</v>
      </c>
      <c r="C66" s="146"/>
      <c r="D66" s="146"/>
      <c r="E66" s="147" t="s">
        <v>182</v>
      </c>
      <c r="F66" s="147"/>
      <c r="G66" s="147"/>
      <c r="H66" s="48" t="s">
        <v>72</v>
      </c>
      <c r="I66" s="28">
        <v>0</v>
      </c>
      <c r="J66" s="27">
        <v>6</v>
      </c>
      <c r="K66" s="25">
        <f t="shared" si="3"/>
        <v>0</v>
      </c>
    </row>
    <row r="67" spans="1:11" ht="121.5" hidden="1" customHeight="1">
      <c r="A67" s="40">
        <v>8.1199999999999992</v>
      </c>
      <c r="B67" s="146" t="s">
        <v>183</v>
      </c>
      <c r="C67" s="146"/>
      <c r="D67" s="146"/>
      <c r="E67" s="147" t="s">
        <v>184</v>
      </c>
      <c r="F67" s="147"/>
      <c r="G67" s="147"/>
      <c r="H67" s="48" t="s">
        <v>72</v>
      </c>
      <c r="I67" s="28">
        <v>0</v>
      </c>
      <c r="J67" s="27">
        <v>8</v>
      </c>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860</v>
      </c>
    </row>
  </sheetData>
  <mergeCells count="135">
    <mergeCell ref="B67:D67"/>
    <mergeCell ref="E67:G67"/>
    <mergeCell ref="A68:K68"/>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B52:D52"/>
    <mergeCell ref="E52:G52"/>
    <mergeCell ref="B53:D53"/>
    <mergeCell ref="E53:G53"/>
    <mergeCell ref="B54:D54"/>
    <mergeCell ref="E54:G54"/>
    <mergeCell ref="B49:D49"/>
    <mergeCell ref="E49:G49"/>
    <mergeCell ref="B50:D50"/>
    <mergeCell ref="E50:G50"/>
    <mergeCell ref="B51:D51"/>
    <mergeCell ref="E51:G51"/>
    <mergeCell ref="B46:D46"/>
    <mergeCell ref="E46:G46"/>
    <mergeCell ref="B47:D47"/>
    <mergeCell ref="E47:G47"/>
    <mergeCell ref="B48:D48"/>
    <mergeCell ref="E48:G48"/>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B10:D10"/>
    <mergeCell ref="E10:G10"/>
    <mergeCell ref="B11:D11"/>
    <mergeCell ref="E11:G11"/>
    <mergeCell ref="B12:D12"/>
    <mergeCell ref="E12:G12"/>
    <mergeCell ref="B7:D7"/>
    <mergeCell ref="E7:G7"/>
    <mergeCell ref="B8:D8"/>
    <mergeCell ref="E8:G8"/>
    <mergeCell ref="B9:D9"/>
    <mergeCell ref="E9:G9"/>
    <mergeCell ref="A4:B4"/>
    <mergeCell ref="C4:D4"/>
    <mergeCell ref="F4:G4"/>
    <mergeCell ref="I4:K4"/>
    <mergeCell ref="B6:D6"/>
    <mergeCell ref="E6:G6"/>
    <mergeCell ref="A1:K1"/>
    <mergeCell ref="A2:K2"/>
    <mergeCell ref="A3:B3"/>
    <mergeCell ref="C3:D3"/>
    <mergeCell ref="F3:G3"/>
    <mergeCell ref="I3:K3"/>
  </mergeCells>
  <printOptions horizontalCentered="1" verticalCentered="1"/>
  <pageMargins left="0" right="0" top="0" bottom="0" header="0" footer="0"/>
  <pageSetup scale="7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58">
    <tabColor theme="7"/>
  </sheetPr>
  <dimension ref="A1:K69"/>
  <sheetViews>
    <sheetView view="pageBreakPreview"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403</v>
      </c>
      <c r="B3" s="280"/>
      <c r="C3" s="276" t="s">
        <v>32</v>
      </c>
      <c r="D3" s="278"/>
      <c r="E3" s="37" t="s">
        <v>44</v>
      </c>
      <c r="F3" s="276" t="s">
        <v>45</v>
      </c>
      <c r="G3" s="277"/>
      <c r="H3" s="35" t="s">
        <v>46</v>
      </c>
      <c r="I3" s="276" t="s">
        <v>412</v>
      </c>
      <c r="J3" s="277"/>
      <c r="K3" s="278"/>
    </row>
    <row r="4" spans="1:11" ht="39.75" customHeight="1">
      <c r="A4" s="279" t="s">
        <v>405</v>
      </c>
      <c r="B4" s="280"/>
      <c r="C4" s="276">
        <v>110</v>
      </c>
      <c r="D4" s="278"/>
      <c r="E4" s="38" t="s">
        <v>49</v>
      </c>
      <c r="F4" s="301" t="s">
        <v>50</v>
      </c>
      <c r="G4" s="302"/>
      <c r="H4" s="36" t="s">
        <v>406</v>
      </c>
      <c r="I4" s="276">
        <v>23</v>
      </c>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customHeight="1">
      <c r="A7" s="13">
        <v>1</v>
      </c>
      <c r="B7" s="201" t="s">
        <v>59</v>
      </c>
      <c r="C7" s="201"/>
      <c r="D7" s="201"/>
      <c r="E7" s="201" t="s">
        <v>60</v>
      </c>
      <c r="F7" s="201"/>
      <c r="G7" s="201"/>
      <c r="H7" s="9"/>
      <c r="I7" s="3"/>
      <c r="J7" s="3"/>
      <c r="K7" s="3"/>
    </row>
    <row r="8" spans="1:11" ht="116.25" customHeight="1">
      <c r="A8" s="12">
        <v>1.1000000000000001</v>
      </c>
      <c r="B8" s="182" t="s">
        <v>61</v>
      </c>
      <c r="C8" s="183"/>
      <c r="D8" s="184"/>
      <c r="E8" s="185" t="s">
        <v>62</v>
      </c>
      <c r="F8" s="186"/>
      <c r="G8" s="187"/>
      <c r="H8" s="46" t="s">
        <v>63</v>
      </c>
      <c r="I8" s="28"/>
      <c r="J8" s="27">
        <v>15</v>
      </c>
      <c r="K8" s="25">
        <f>J8*I8</f>
        <v>0</v>
      </c>
    </row>
    <row r="9" spans="1:11" ht="126.75" customHeight="1">
      <c r="A9" s="12">
        <v>1.2</v>
      </c>
      <c r="B9" s="172" t="s">
        <v>64</v>
      </c>
      <c r="C9" s="172"/>
      <c r="D9" s="172"/>
      <c r="E9" s="174" t="s">
        <v>65</v>
      </c>
      <c r="F9" s="174"/>
      <c r="G9" s="174"/>
      <c r="H9" s="46" t="s">
        <v>63</v>
      </c>
      <c r="I9" s="28"/>
      <c r="J9" s="27">
        <v>15</v>
      </c>
      <c r="K9" s="25">
        <f>J9*I9</f>
        <v>0</v>
      </c>
    </row>
    <row r="10" spans="1:11" ht="25.5" customHeight="1">
      <c r="A10" s="90">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v>25</v>
      </c>
      <c r="J11" s="27">
        <v>4</v>
      </c>
      <c r="K11" s="25">
        <f t="shared" ref="K11:K16" si="0">J11*I11</f>
        <v>100</v>
      </c>
    </row>
    <row r="12" spans="1:11" ht="104.25" customHeight="1">
      <c r="A12" s="14">
        <v>2.2000000000000002</v>
      </c>
      <c r="B12" s="182" t="s">
        <v>70</v>
      </c>
      <c r="C12" s="183"/>
      <c r="D12" s="184"/>
      <c r="E12" s="185" t="s">
        <v>71</v>
      </c>
      <c r="F12" s="186"/>
      <c r="G12" s="187"/>
      <c r="H12" s="48" t="s">
        <v>72</v>
      </c>
      <c r="I12" s="28"/>
      <c r="J12" s="27">
        <v>8</v>
      </c>
      <c r="K12" s="25">
        <f t="shared" si="0"/>
        <v>0</v>
      </c>
    </row>
    <row r="13" spans="1:11" ht="93" customHeight="1">
      <c r="A13" s="14">
        <v>2.2999999999999998</v>
      </c>
      <c r="B13" s="182" t="s">
        <v>73</v>
      </c>
      <c r="C13" s="183"/>
      <c r="D13" s="184"/>
      <c r="E13" s="185" t="s">
        <v>74</v>
      </c>
      <c r="F13" s="186"/>
      <c r="G13" s="187"/>
      <c r="H13" s="48" t="s">
        <v>72</v>
      </c>
      <c r="I13" s="28">
        <v>35</v>
      </c>
      <c r="J13" s="27">
        <v>11</v>
      </c>
      <c r="K13" s="25">
        <f t="shared" si="0"/>
        <v>385</v>
      </c>
    </row>
    <row r="14" spans="1:11" ht="157.5" customHeight="1">
      <c r="A14" s="14">
        <v>2.4</v>
      </c>
      <c r="B14" s="182" t="s">
        <v>75</v>
      </c>
      <c r="C14" s="183"/>
      <c r="D14" s="184"/>
      <c r="E14" s="185" t="s">
        <v>76</v>
      </c>
      <c r="F14" s="186"/>
      <c r="G14" s="187"/>
      <c r="H14" s="46" t="s">
        <v>63</v>
      </c>
      <c r="I14" s="28">
        <v>25</v>
      </c>
      <c r="J14" s="27">
        <v>15</v>
      </c>
      <c r="K14" s="25">
        <f t="shared" si="0"/>
        <v>375</v>
      </c>
    </row>
    <row r="15" spans="1:11" ht="84" customHeight="1">
      <c r="A15" s="12">
        <v>2.5</v>
      </c>
      <c r="B15" s="182" t="s">
        <v>77</v>
      </c>
      <c r="C15" s="183"/>
      <c r="D15" s="184"/>
      <c r="E15" s="185" t="s">
        <v>78</v>
      </c>
      <c r="F15" s="186"/>
      <c r="G15" s="187"/>
      <c r="H15" s="46" t="s">
        <v>63</v>
      </c>
      <c r="I15" s="28"/>
      <c r="J15" s="27">
        <v>18</v>
      </c>
      <c r="K15" s="25">
        <f t="shared" si="0"/>
        <v>0</v>
      </c>
    </row>
    <row r="16" spans="1:11" ht="131.44999999999999" customHeight="1">
      <c r="A16" s="14">
        <v>2.6</v>
      </c>
      <c r="B16" s="182" t="s">
        <v>79</v>
      </c>
      <c r="C16" s="183"/>
      <c r="D16" s="184"/>
      <c r="E16" s="185" t="s">
        <v>80</v>
      </c>
      <c r="F16" s="186"/>
      <c r="G16" s="187"/>
      <c r="H16" s="46" t="s">
        <v>63</v>
      </c>
      <c r="I16" s="28"/>
      <c r="J16" s="27">
        <v>10</v>
      </c>
      <c r="K16" s="25">
        <f t="shared" si="0"/>
        <v>0</v>
      </c>
    </row>
    <row r="17" spans="1:11" ht="30" customHeight="1">
      <c r="A17" s="91">
        <v>3</v>
      </c>
      <c r="B17" s="286" t="s">
        <v>81</v>
      </c>
      <c r="C17" s="286"/>
      <c r="D17" s="286"/>
      <c r="E17" s="285" t="s">
        <v>82</v>
      </c>
      <c r="F17" s="285"/>
      <c r="G17" s="285"/>
      <c r="H17" s="47"/>
      <c r="I17" s="29"/>
      <c r="J17" s="26"/>
      <c r="K17" s="26"/>
    </row>
    <row r="18" spans="1:11" ht="90" customHeight="1">
      <c r="A18" s="12">
        <v>3.1</v>
      </c>
      <c r="B18" s="182" t="s">
        <v>83</v>
      </c>
      <c r="C18" s="183"/>
      <c r="D18" s="184"/>
      <c r="E18" s="185" t="s">
        <v>84</v>
      </c>
      <c r="F18" s="186"/>
      <c r="G18" s="187"/>
      <c r="H18" s="46" t="s">
        <v>85</v>
      </c>
      <c r="I18" s="28"/>
      <c r="J18" s="27">
        <v>50</v>
      </c>
      <c r="K18" s="25">
        <f t="shared" ref="K18:K23" si="1">J18*I18</f>
        <v>0</v>
      </c>
    </row>
    <row r="19" spans="1:11" ht="108.6" customHeight="1">
      <c r="A19" s="12">
        <v>3.2</v>
      </c>
      <c r="B19" s="182" t="s">
        <v>86</v>
      </c>
      <c r="C19" s="183"/>
      <c r="D19" s="184"/>
      <c r="E19" s="185" t="s">
        <v>87</v>
      </c>
      <c r="F19" s="186"/>
      <c r="G19" s="187"/>
      <c r="H19" s="46" t="s">
        <v>63</v>
      </c>
      <c r="I19" s="28"/>
      <c r="J19" s="27">
        <v>10</v>
      </c>
      <c r="K19" s="25">
        <f t="shared" si="1"/>
        <v>0</v>
      </c>
    </row>
    <row r="20" spans="1:11" ht="116.1" customHeight="1">
      <c r="A20" s="12">
        <v>3.3</v>
      </c>
      <c r="B20" s="182" t="s">
        <v>88</v>
      </c>
      <c r="C20" s="183"/>
      <c r="D20" s="184"/>
      <c r="E20" s="185" t="s">
        <v>89</v>
      </c>
      <c r="F20" s="186"/>
      <c r="G20" s="187"/>
      <c r="H20" s="46" t="s">
        <v>63</v>
      </c>
      <c r="I20" s="28"/>
      <c r="J20" s="27">
        <v>60</v>
      </c>
      <c r="K20" s="25">
        <f t="shared" si="1"/>
        <v>0</v>
      </c>
    </row>
    <row r="21" spans="1:11" ht="91.5" customHeight="1">
      <c r="A21" s="34">
        <v>3.4</v>
      </c>
      <c r="B21" s="182" t="s">
        <v>90</v>
      </c>
      <c r="C21" s="183"/>
      <c r="D21" s="184"/>
      <c r="E21" s="185" t="s">
        <v>91</v>
      </c>
      <c r="F21" s="186"/>
      <c r="G21" s="187"/>
      <c r="H21" s="48" t="s">
        <v>85</v>
      </c>
      <c r="I21" s="28"/>
      <c r="J21" s="27">
        <v>25</v>
      </c>
      <c r="K21" s="25">
        <f t="shared" si="1"/>
        <v>0</v>
      </c>
    </row>
    <row r="22" spans="1:11" ht="119.1" customHeight="1">
      <c r="A22" s="34">
        <v>3.5</v>
      </c>
      <c r="B22" s="182" t="s">
        <v>92</v>
      </c>
      <c r="C22" s="183"/>
      <c r="D22" s="184"/>
      <c r="E22" s="185" t="s">
        <v>93</v>
      </c>
      <c r="F22" s="186"/>
      <c r="G22" s="187"/>
      <c r="H22" s="46" t="s">
        <v>63</v>
      </c>
      <c r="I22" s="28"/>
      <c r="J22" s="27">
        <v>50</v>
      </c>
      <c r="K22" s="25">
        <f t="shared" si="1"/>
        <v>0</v>
      </c>
    </row>
    <row r="23" spans="1:11" ht="91.5" customHeight="1">
      <c r="A23" s="34">
        <v>3.6</v>
      </c>
      <c r="B23" s="182" t="s">
        <v>94</v>
      </c>
      <c r="C23" s="183"/>
      <c r="D23" s="184"/>
      <c r="E23" s="185" t="s">
        <v>95</v>
      </c>
      <c r="F23" s="186"/>
      <c r="G23" s="187"/>
      <c r="H23" s="48" t="s">
        <v>85</v>
      </c>
      <c r="I23" s="28"/>
      <c r="J23" s="27">
        <v>25</v>
      </c>
      <c r="K23" s="25">
        <f t="shared" si="1"/>
        <v>0</v>
      </c>
    </row>
    <row r="24" spans="1:11" ht="28.5" customHeight="1">
      <c r="A24" s="92">
        <v>4</v>
      </c>
      <c r="B24" s="285" t="s">
        <v>96</v>
      </c>
      <c r="C24" s="285"/>
      <c r="D24" s="285"/>
      <c r="E24" s="285" t="s">
        <v>97</v>
      </c>
      <c r="F24" s="285"/>
      <c r="G24" s="285"/>
      <c r="H24" s="47"/>
      <c r="I24" s="29"/>
      <c r="J24" s="26"/>
      <c r="K24" s="26"/>
    </row>
    <row r="25" spans="1:11" ht="148.5" customHeight="1">
      <c r="A25" s="12">
        <v>4.0999999999999996</v>
      </c>
      <c r="B25" s="182" t="s">
        <v>98</v>
      </c>
      <c r="C25" s="183"/>
      <c r="D25" s="184"/>
      <c r="E25" s="185" t="s">
        <v>99</v>
      </c>
      <c r="F25" s="186"/>
      <c r="G25" s="187"/>
      <c r="H25" s="46" t="s">
        <v>63</v>
      </c>
      <c r="I25" s="28"/>
      <c r="J25" s="27">
        <v>110</v>
      </c>
      <c r="K25" s="25">
        <f>J25*I25</f>
        <v>0</v>
      </c>
    </row>
    <row r="26" spans="1:11" ht="112.5" customHeight="1">
      <c r="A26" s="14">
        <v>4.2</v>
      </c>
      <c r="B26" s="182" t="s">
        <v>100</v>
      </c>
      <c r="C26" s="183"/>
      <c r="D26" s="184"/>
      <c r="E26" s="185" t="s">
        <v>101</v>
      </c>
      <c r="F26" s="186"/>
      <c r="G26" s="187"/>
      <c r="H26" s="46" t="s">
        <v>63</v>
      </c>
      <c r="I26" s="28"/>
      <c r="J26" s="27">
        <v>90</v>
      </c>
      <c r="K26" s="25">
        <f>J26*I26</f>
        <v>0</v>
      </c>
    </row>
    <row r="27" spans="1:11" ht="89.1" customHeight="1">
      <c r="A27" s="12">
        <v>4.3</v>
      </c>
      <c r="B27" s="182" t="s">
        <v>102</v>
      </c>
      <c r="C27" s="183"/>
      <c r="D27" s="184"/>
      <c r="E27" s="185" t="s">
        <v>103</v>
      </c>
      <c r="F27" s="186"/>
      <c r="G27" s="187"/>
      <c r="H27" s="46" t="s">
        <v>63</v>
      </c>
      <c r="I27" s="28"/>
      <c r="J27" s="27">
        <v>90</v>
      </c>
      <c r="K27" s="25">
        <f>J27*I27</f>
        <v>0</v>
      </c>
    </row>
    <row r="28" spans="1:11" ht="97.5" customHeight="1">
      <c r="A28" s="14">
        <v>4.4000000000000004</v>
      </c>
      <c r="B28" s="182" t="s">
        <v>104</v>
      </c>
      <c r="C28" s="183"/>
      <c r="D28" s="184"/>
      <c r="E28" s="185" t="s">
        <v>105</v>
      </c>
      <c r="F28" s="186"/>
      <c r="G28" s="187"/>
      <c r="H28" s="49" t="s">
        <v>106</v>
      </c>
      <c r="I28" s="28"/>
      <c r="J28" s="27">
        <v>8</v>
      </c>
      <c r="K28" s="25">
        <f>J28*I28</f>
        <v>0</v>
      </c>
    </row>
    <row r="29" spans="1:11" ht="137.25" customHeight="1">
      <c r="A29" s="14">
        <v>4.5</v>
      </c>
      <c r="B29" s="182" t="s">
        <v>107</v>
      </c>
      <c r="C29" s="183"/>
      <c r="D29" s="184"/>
      <c r="E29" s="185" t="s">
        <v>108</v>
      </c>
      <c r="F29" s="186"/>
      <c r="G29" s="187"/>
      <c r="H29" s="49" t="s">
        <v>106</v>
      </c>
      <c r="I29" s="28"/>
      <c r="J29" s="27">
        <v>35</v>
      </c>
      <c r="K29" s="25">
        <f>J29*I29</f>
        <v>0</v>
      </c>
    </row>
    <row r="30" spans="1:11" ht="33" customHeight="1">
      <c r="A30" s="92">
        <v>5</v>
      </c>
      <c r="B30" s="285" t="s">
        <v>109</v>
      </c>
      <c r="C30" s="285"/>
      <c r="D30" s="285"/>
      <c r="E30" s="285" t="s">
        <v>110</v>
      </c>
      <c r="F30" s="285"/>
      <c r="G30" s="285"/>
      <c r="H30" s="47"/>
      <c r="I30" s="30"/>
      <c r="J30" s="26"/>
      <c r="K30" s="26"/>
    </row>
    <row r="31" spans="1:11" ht="167.25" customHeight="1">
      <c r="A31" s="14">
        <v>5.0999999999999996</v>
      </c>
      <c r="B31" s="172" t="s">
        <v>111</v>
      </c>
      <c r="C31" s="172"/>
      <c r="D31" s="172"/>
      <c r="E31" s="174" t="s">
        <v>112</v>
      </c>
      <c r="F31" s="174"/>
      <c r="G31" s="174"/>
      <c r="H31" s="48" t="s">
        <v>72</v>
      </c>
      <c r="I31" s="28"/>
      <c r="J31" s="27">
        <v>10</v>
      </c>
      <c r="K31" s="25">
        <f>J31*I31</f>
        <v>0</v>
      </c>
    </row>
    <row r="32" spans="1:11" ht="135" customHeight="1">
      <c r="A32" s="14">
        <v>5.2</v>
      </c>
      <c r="B32" s="172" t="s">
        <v>113</v>
      </c>
      <c r="C32" s="172"/>
      <c r="D32" s="172"/>
      <c r="E32" s="287" t="s">
        <v>114</v>
      </c>
      <c r="F32" s="287"/>
      <c r="G32" s="287"/>
      <c r="H32" s="48" t="s">
        <v>63</v>
      </c>
      <c r="I32" s="28"/>
      <c r="J32" s="27">
        <v>35</v>
      </c>
      <c r="K32" s="25">
        <f>J32*I32</f>
        <v>0</v>
      </c>
    </row>
    <row r="33" spans="1:11" ht="33" customHeight="1">
      <c r="A33" s="93">
        <v>6</v>
      </c>
      <c r="B33" s="288" t="s">
        <v>115</v>
      </c>
      <c r="C33" s="289"/>
      <c r="D33" s="290"/>
      <c r="E33" s="288" t="s">
        <v>116</v>
      </c>
      <c r="F33" s="289"/>
      <c r="G33" s="290"/>
      <c r="H33" s="50"/>
      <c r="I33" s="30"/>
      <c r="J33" s="26"/>
      <c r="K33" s="26"/>
    </row>
    <row r="34" spans="1:11" ht="112.5" customHeight="1">
      <c r="A34" s="12">
        <v>6.1</v>
      </c>
      <c r="B34" s="182" t="s">
        <v>117</v>
      </c>
      <c r="C34" s="183"/>
      <c r="D34" s="184"/>
      <c r="E34" s="185" t="s">
        <v>118</v>
      </c>
      <c r="F34" s="186"/>
      <c r="G34" s="187"/>
      <c r="H34" s="46" t="s">
        <v>85</v>
      </c>
      <c r="I34" s="28"/>
      <c r="J34" s="27">
        <v>200</v>
      </c>
      <c r="K34" s="25">
        <f>J34*I34</f>
        <v>0</v>
      </c>
    </row>
    <row r="35" spans="1:11" ht="113.25" customHeight="1">
      <c r="A35" s="12">
        <v>6.2</v>
      </c>
      <c r="B35" s="182" t="s">
        <v>119</v>
      </c>
      <c r="C35" s="183"/>
      <c r="D35" s="184"/>
      <c r="E35" s="185" t="s">
        <v>120</v>
      </c>
      <c r="F35" s="186"/>
      <c r="G35" s="187"/>
      <c r="H35" s="48" t="s">
        <v>85</v>
      </c>
      <c r="I35" s="28"/>
      <c r="J35" s="27">
        <v>200</v>
      </c>
      <c r="K35" s="25">
        <f>J35*I35</f>
        <v>0</v>
      </c>
    </row>
    <row r="36" spans="1:11" ht="113.25" customHeight="1">
      <c r="A36" s="12">
        <v>6.3</v>
      </c>
      <c r="B36" s="172" t="s">
        <v>121</v>
      </c>
      <c r="C36" s="172"/>
      <c r="D36" s="172"/>
      <c r="E36" s="174" t="s">
        <v>122</v>
      </c>
      <c r="F36" s="174"/>
      <c r="G36" s="174"/>
      <c r="H36" s="48" t="s">
        <v>85</v>
      </c>
      <c r="I36" s="28"/>
      <c r="J36" s="27">
        <v>250</v>
      </c>
      <c r="K36" s="25">
        <f t="shared" ref="K36:K54" si="2">J36*I36</f>
        <v>0</v>
      </c>
    </row>
    <row r="37" spans="1:11" ht="113.25" customHeight="1">
      <c r="A37" s="12">
        <v>6.4</v>
      </c>
      <c r="B37" s="172" t="s">
        <v>123</v>
      </c>
      <c r="C37" s="172"/>
      <c r="D37" s="172"/>
      <c r="E37" s="174" t="s">
        <v>124</v>
      </c>
      <c r="F37" s="174"/>
      <c r="G37" s="174"/>
      <c r="H37" s="48" t="s">
        <v>85</v>
      </c>
      <c r="I37" s="28"/>
      <c r="J37" s="27">
        <v>210</v>
      </c>
      <c r="K37" s="25">
        <f t="shared" si="2"/>
        <v>0</v>
      </c>
    </row>
    <row r="38" spans="1:11" ht="113.25" customHeight="1">
      <c r="A38" s="12">
        <v>6.5</v>
      </c>
      <c r="B38" s="172" t="s">
        <v>125</v>
      </c>
      <c r="C38" s="172"/>
      <c r="D38" s="172"/>
      <c r="E38" s="174" t="s">
        <v>126</v>
      </c>
      <c r="F38" s="174"/>
      <c r="G38" s="174"/>
      <c r="H38" s="48" t="s">
        <v>72</v>
      </c>
      <c r="I38" s="28"/>
      <c r="J38" s="27">
        <v>15</v>
      </c>
      <c r="K38" s="25">
        <f t="shared" si="2"/>
        <v>0</v>
      </c>
    </row>
    <row r="39" spans="1:11" ht="87.75" customHeight="1">
      <c r="A39" s="12">
        <v>6.6</v>
      </c>
      <c r="B39" s="172" t="s">
        <v>127</v>
      </c>
      <c r="C39" s="172"/>
      <c r="D39" s="172"/>
      <c r="E39" s="174" t="s">
        <v>128</v>
      </c>
      <c r="F39" s="174"/>
      <c r="G39" s="174"/>
      <c r="H39" s="48" t="s">
        <v>85</v>
      </c>
      <c r="I39" s="28"/>
      <c r="J39" s="27">
        <v>30</v>
      </c>
      <c r="K39" s="25">
        <f t="shared" si="2"/>
        <v>0</v>
      </c>
    </row>
    <row r="40" spans="1:11" ht="113.25" customHeight="1">
      <c r="A40" s="12">
        <v>6.7</v>
      </c>
      <c r="B40" s="172" t="s">
        <v>129</v>
      </c>
      <c r="C40" s="172"/>
      <c r="D40" s="172"/>
      <c r="E40" s="174" t="s">
        <v>130</v>
      </c>
      <c r="F40" s="174"/>
      <c r="G40" s="174"/>
      <c r="H40" s="48" t="s">
        <v>72</v>
      </c>
      <c r="I40" s="28"/>
      <c r="J40" s="27">
        <v>20</v>
      </c>
      <c r="K40" s="25">
        <f t="shared" si="2"/>
        <v>0</v>
      </c>
    </row>
    <row r="41" spans="1:11" ht="137.1" customHeight="1">
      <c r="A41" s="12">
        <v>6.8</v>
      </c>
      <c r="B41" s="172" t="s">
        <v>131</v>
      </c>
      <c r="C41" s="172"/>
      <c r="D41" s="172"/>
      <c r="E41" s="174" t="s">
        <v>132</v>
      </c>
      <c r="F41" s="174"/>
      <c r="G41" s="174"/>
      <c r="H41" s="48" t="s">
        <v>85</v>
      </c>
      <c r="I41" s="28"/>
      <c r="J41" s="27">
        <v>175</v>
      </c>
      <c r="K41" s="25">
        <f t="shared" si="2"/>
        <v>0</v>
      </c>
    </row>
    <row r="42" spans="1:11" ht="72" customHeight="1">
      <c r="A42" s="12">
        <v>6.9</v>
      </c>
      <c r="B42" s="172" t="s">
        <v>133</v>
      </c>
      <c r="C42" s="172"/>
      <c r="D42" s="172"/>
      <c r="E42" s="174" t="s">
        <v>134</v>
      </c>
      <c r="F42" s="174"/>
      <c r="G42" s="174"/>
      <c r="H42" s="48" t="s">
        <v>85</v>
      </c>
      <c r="I42" s="28"/>
      <c r="J42" s="27">
        <v>35</v>
      </c>
      <c r="K42" s="25">
        <f t="shared" si="2"/>
        <v>0</v>
      </c>
    </row>
    <row r="43" spans="1:11" ht="75" customHeight="1">
      <c r="A43" s="40">
        <v>6.1</v>
      </c>
      <c r="B43" s="172" t="s">
        <v>135</v>
      </c>
      <c r="C43" s="172"/>
      <c r="D43" s="172"/>
      <c r="E43" s="174" t="s">
        <v>136</v>
      </c>
      <c r="F43" s="174"/>
      <c r="G43" s="174"/>
      <c r="H43" s="48" t="s">
        <v>85</v>
      </c>
      <c r="I43" s="28"/>
      <c r="J43" s="27">
        <v>20</v>
      </c>
      <c r="K43" s="25">
        <f t="shared" si="2"/>
        <v>0</v>
      </c>
    </row>
    <row r="44" spans="1:11" ht="57.75" customHeight="1">
      <c r="A44" s="40">
        <v>6.11</v>
      </c>
      <c r="B44" s="172" t="s">
        <v>137</v>
      </c>
      <c r="C44" s="172"/>
      <c r="D44" s="172"/>
      <c r="E44" s="174" t="s">
        <v>138</v>
      </c>
      <c r="F44" s="174"/>
      <c r="G44" s="174"/>
      <c r="H44" s="48" t="s">
        <v>85</v>
      </c>
      <c r="I44" s="28"/>
      <c r="J44" s="27">
        <v>120</v>
      </c>
      <c r="K44" s="25">
        <f t="shared" si="2"/>
        <v>0</v>
      </c>
    </row>
    <row r="45" spans="1:11" ht="111" customHeight="1">
      <c r="A45" s="40">
        <v>6.12</v>
      </c>
      <c r="B45" s="172" t="s">
        <v>139</v>
      </c>
      <c r="C45" s="172"/>
      <c r="D45" s="172"/>
      <c r="E45" s="174" t="s">
        <v>140</v>
      </c>
      <c r="F45" s="174"/>
      <c r="G45" s="174"/>
      <c r="H45" s="48" t="s">
        <v>85</v>
      </c>
      <c r="I45" s="28"/>
      <c r="J45" s="27">
        <v>90</v>
      </c>
      <c r="K45" s="25">
        <f t="shared" si="2"/>
        <v>0</v>
      </c>
    </row>
    <row r="46" spans="1:11" ht="106.35" customHeight="1">
      <c r="A46" s="40">
        <v>6.13</v>
      </c>
      <c r="B46" s="172" t="s">
        <v>141</v>
      </c>
      <c r="C46" s="172"/>
      <c r="D46" s="172"/>
      <c r="E46" s="174" t="s">
        <v>142</v>
      </c>
      <c r="F46" s="174"/>
      <c r="G46" s="174"/>
      <c r="H46" s="48" t="s">
        <v>85</v>
      </c>
      <c r="I46" s="28"/>
      <c r="J46" s="27">
        <v>90</v>
      </c>
      <c r="K46" s="25">
        <f t="shared" si="2"/>
        <v>0</v>
      </c>
    </row>
    <row r="47" spans="1:11" ht="97.35" customHeight="1">
      <c r="A47" s="40">
        <v>6.14</v>
      </c>
      <c r="B47" s="172" t="s">
        <v>143</v>
      </c>
      <c r="C47" s="172"/>
      <c r="D47" s="172"/>
      <c r="E47" s="173" t="s">
        <v>144</v>
      </c>
      <c r="F47" s="173"/>
      <c r="G47" s="173"/>
      <c r="H47" s="48" t="s">
        <v>85</v>
      </c>
      <c r="I47" s="28"/>
      <c r="J47" s="27">
        <v>220</v>
      </c>
      <c r="K47" s="25">
        <f t="shared" si="2"/>
        <v>0</v>
      </c>
    </row>
    <row r="48" spans="1:11" ht="113.45" customHeight="1">
      <c r="A48" s="40">
        <v>6.15</v>
      </c>
      <c r="B48" s="172" t="s">
        <v>145</v>
      </c>
      <c r="C48" s="172"/>
      <c r="D48" s="172"/>
      <c r="E48" s="174" t="s">
        <v>146</v>
      </c>
      <c r="F48" s="174"/>
      <c r="G48" s="174"/>
      <c r="H48" s="48" t="s">
        <v>85</v>
      </c>
      <c r="I48" s="28"/>
      <c r="J48" s="27">
        <v>120</v>
      </c>
      <c r="K48" s="25">
        <f t="shared" si="2"/>
        <v>0</v>
      </c>
    </row>
    <row r="49" spans="1:11" ht="97.5" customHeight="1">
      <c r="A49" s="40">
        <v>6.16</v>
      </c>
      <c r="B49" s="172" t="s">
        <v>147</v>
      </c>
      <c r="C49" s="172"/>
      <c r="D49" s="172"/>
      <c r="E49" s="173" t="s">
        <v>148</v>
      </c>
      <c r="F49" s="173"/>
      <c r="G49" s="173"/>
      <c r="H49" s="48" t="s">
        <v>85</v>
      </c>
      <c r="I49" s="28"/>
      <c r="J49" s="27">
        <v>175</v>
      </c>
      <c r="K49" s="25">
        <f t="shared" si="2"/>
        <v>0</v>
      </c>
    </row>
    <row r="50" spans="1:11" ht="110.1" customHeight="1">
      <c r="A50" s="40">
        <v>6.17</v>
      </c>
      <c r="B50" s="172" t="s">
        <v>149</v>
      </c>
      <c r="C50" s="172"/>
      <c r="D50" s="172"/>
      <c r="E50" s="174" t="s">
        <v>150</v>
      </c>
      <c r="F50" s="174"/>
      <c r="G50" s="174"/>
      <c r="H50" s="48" t="s">
        <v>85</v>
      </c>
      <c r="I50" s="28"/>
      <c r="J50" s="27">
        <v>185</v>
      </c>
      <c r="K50" s="25">
        <f t="shared" si="2"/>
        <v>0</v>
      </c>
    </row>
    <row r="51" spans="1:11" ht="138.6" customHeight="1">
      <c r="A51" s="40">
        <v>6.1800000000000104</v>
      </c>
      <c r="B51" s="172" t="s">
        <v>151</v>
      </c>
      <c r="C51" s="172"/>
      <c r="D51" s="172"/>
      <c r="E51" s="174" t="s">
        <v>152</v>
      </c>
      <c r="F51" s="174"/>
      <c r="G51" s="174"/>
      <c r="H51" s="48" t="s">
        <v>153</v>
      </c>
      <c r="I51" s="28"/>
      <c r="J51" s="27">
        <v>120</v>
      </c>
      <c r="K51" s="25">
        <f t="shared" si="2"/>
        <v>0</v>
      </c>
    </row>
    <row r="52" spans="1:11" ht="31.5" customHeight="1">
      <c r="A52" s="94">
        <v>7</v>
      </c>
      <c r="B52" s="291" t="s">
        <v>154</v>
      </c>
      <c r="C52" s="292"/>
      <c r="D52" s="293"/>
      <c r="E52" s="294" t="s">
        <v>155</v>
      </c>
      <c r="F52" s="294"/>
      <c r="G52" s="294"/>
      <c r="H52" s="51"/>
      <c r="I52" s="32"/>
      <c r="J52" s="32"/>
      <c r="K52" s="33"/>
    </row>
    <row r="53" spans="1:11" ht="113.25" customHeight="1">
      <c r="A53" s="14">
        <v>7.1</v>
      </c>
      <c r="B53" s="172" t="s">
        <v>156</v>
      </c>
      <c r="C53" s="172"/>
      <c r="D53" s="172"/>
      <c r="E53" s="174" t="s">
        <v>157</v>
      </c>
      <c r="F53" s="174"/>
      <c r="G53" s="174"/>
      <c r="H53" s="48"/>
      <c r="I53" s="28"/>
      <c r="J53" s="27">
        <v>25</v>
      </c>
      <c r="K53" s="25">
        <f t="shared" si="2"/>
        <v>0</v>
      </c>
    </row>
    <row r="54" spans="1:11" ht="113.25" customHeight="1">
      <c r="A54" s="14">
        <v>7.2</v>
      </c>
      <c r="B54" s="172" t="s">
        <v>158</v>
      </c>
      <c r="C54" s="172"/>
      <c r="D54" s="172"/>
      <c r="E54" s="173" t="s">
        <v>159</v>
      </c>
      <c r="F54" s="173"/>
      <c r="G54" s="173"/>
      <c r="H54" s="48"/>
      <c r="I54" s="28"/>
      <c r="J54" s="27">
        <v>25</v>
      </c>
      <c r="K54" s="25">
        <f t="shared" si="2"/>
        <v>0</v>
      </c>
    </row>
    <row r="55" spans="1:11" ht="31.5" customHeight="1" thickBot="1">
      <c r="A55" s="94">
        <v>8</v>
      </c>
      <c r="B55" s="291" t="s">
        <v>160</v>
      </c>
      <c r="C55" s="292"/>
      <c r="D55" s="293"/>
      <c r="E55" s="294" t="s">
        <v>161</v>
      </c>
      <c r="F55" s="294"/>
      <c r="G55" s="294"/>
      <c r="H55" s="51"/>
      <c r="I55" s="32"/>
      <c r="J55" s="32"/>
      <c r="K55" s="33"/>
    </row>
    <row r="56" spans="1:11" ht="127.5" customHeight="1" thickBot="1">
      <c r="A56" s="42">
        <v>8.1</v>
      </c>
      <c r="B56" s="295" t="s">
        <v>162</v>
      </c>
      <c r="C56" s="296"/>
      <c r="D56" s="297"/>
      <c r="E56" s="298" t="s">
        <v>163</v>
      </c>
      <c r="F56" s="299"/>
      <c r="G56" s="300"/>
      <c r="H56" s="52" t="s">
        <v>85</v>
      </c>
      <c r="I56" s="43"/>
      <c r="J56" s="44">
        <v>50</v>
      </c>
      <c r="K56" s="45">
        <f t="shared" ref="K56:K67" si="3">I56*J56</f>
        <v>0</v>
      </c>
    </row>
    <row r="57" spans="1:11" ht="124.5" customHeight="1" thickBot="1">
      <c r="A57" s="14">
        <v>8.1999999999999993</v>
      </c>
      <c r="B57" s="146" t="s">
        <v>164</v>
      </c>
      <c r="C57" s="146"/>
      <c r="D57" s="146"/>
      <c r="E57" s="147" t="s">
        <v>165</v>
      </c>
      <c r="F57" s="147"/>
      <c r="G57" s="147"/>
      <c r="H57" s="48" t="s">
        <v>85</v>
      </c>
      <c r="I57" s="43"/>
      <c r="J57" s="44">
        <v>10</v>
      </c>
      <c r="K57" s="45">
        <f t="shared" si="3"/>
        <v>0</v>
      </c>
    </row>
    <row r="58" spans="1:11" ht="120" customHeight="1">
      <c r="A58" s="42">
        <v>8.3000000000000007</v>
      </c>
      <c r="B58" s="170" t="s">
        <v>164</v>
      </c>
      <c r="C58" s="170"/>
      <c r="D58" s="170"/>
      <c r="E58" s="171" t="s">
        <v>166</v>
      </c>
      <c r="F58" s="171"/>
      <c r="G58" s="171"/>
      <c r="H58" s="49" t="s">
        <v>85</v>
      </c>
      <c r="I58" s="43"/>
      <c r="J58" s="44">
        <v>10</v>
      </c>
      <c r="K58" s="45">
        <f t="shared" si="3"/>
        <v>0</v>
      </c>
    </row>
    <row r="59" spans="1:11" ht="150" customHeight="1" thickBot="1">
      <c r="A59" s="14">
        <v>8.4</v>
      </c>
      <c r="B59" s="146" t="s">
        <v>167</v>
      </c>
      <c r="C59" s="146"/>
      <c r="D59" s="146"/>
      <c r="E59" s="147" t="s">
        <v>168</v>
      </c>
      <c r="F59" s="147"/>
      <c r="G59" s="147"/>
      <c r="H59" s="48" t="s">
        <v>85</v>
      </c>
      <c r="I59" s="28"/>
      <c r="J59" s="27">
        <v>30</v>
      </c>
      <c r="K59" s="45">
        <f t="shared" si="3"/>
        <v>0</v>
      </c>
    </row>
    <row r="60" spans="1:11" ht="148.5" customHeight="1">
      <c r="A60" s="42">
        <v>8.5</v>
      </c>
      <c r="B60" s="146" t="s">
        <v>169</v>
      </c>
      <c r="C60" s="146"/>
      <c r="D60" s="146"/>
      <c r="E60" s="147" t="s">
        <v>170</v>
      </c>
      <c r="F60" s="147"/>
      <c r="G60" s="147"/>
      <c r="H60" s="48" t="s">
        <v>85</v>
      </c>
      <c r="I60" s="28"/>
      <c r="J60" s="27">
        <v>45</v>
      </c>
      <c r="K60" s="25">
        <f t="shared" si="3"/>
        <v>0</v>
      </c>
    </row>
    <row r="61" spans="1:11" ht="172.5" customHeight="1" thickBot="1">
      <c r="A61" s="14">
        <v>8.6</v>
      </c>
      <c r="B61" s="146" t="s">
        <v>171</v>
      </c>
      <c r="C61" s="146"/>
      <c r="D61" s="146"/>
      <c r="E61" s="147" t="s">
        <v>172</v>
      </c>
      <c r="F61" s="147"/>
      <c r="G61" s="147"/>
      <c r="H61" s="48" t="s">
        <v>85</v>
      </c>
      <c r="I61" s="28"/>
      <c r="J61" s="27">
        <v>60</v>
      </c>
      <c r="K61" s="25">
        <f t="shared" si="3"/>
        <v>0</v>
      </c>
    </row>
    <row r="62" spans="1:11" ht="150" customHeight="1">
      <c r="A62" s="42">
        <v>8.6999999999999993</v>
      </c>
      <c r="B62" s="146" t="s">
        <v>173</v>
      </c>
      <c r="C62" s="146"/>
      <c r="D62" s="146"/>
      <c r="E62" s="147" t="s">
        <v>174</v>
      </c>
      <c r="F62" s="147"/>
      <c r="G62" s="147"/>
      <c r="H62" s="48" t="s">
        <v>85</v>
      </c>
      <c r="I62" s="28"/>
      <c r="J62" s="27">
        <v>50</v>
      </c>
      <c r="K62" s="25">
        <f t="shared" si="3"/>
        <v>0</v>
      </c>
    </row>
    <row r="63" spans="1:11" ht="195.75" customHeight="1" thickBot="1">
      <c r="A63" s="14">
        <v>8.8000000000000007</v>
      </c>
      <c r="B63" s="146" t="s">
        <v>175</v>
      </c>
      <c r="C63" s="146"/>
      <c r="D63" s="146"/>
      <c r="E63" s="147" t="s">
        <v>176</v>
      </c>
      <c r="F63" s="147"/>
      <c r="G63" s="147"/>
      <c r="H63" s="48" t="s">
        <v>85</v>
      </c>
      <c r="I63" s="28"/>
      <c r="J63" s="27">
        <v>75</v>
      </c>
      <c r="K63" s="25">
        <f t="shared" si="3"/>
        <v>0</v>
      </c>
    </row>
    <row r="64" spans="1:11" ht="150" customHeight="1">
      <c r="A64" s="42">
        <v>8.9</v>
      </c>
      <c r="B64" s="146" t="s">
        <v>177</v>
      </c>
      <c r="C64" s="146"/>
      <c r="D64" s="146"/>
      <c r="E64" s="147" t="s">
        <v>178</v>
      </c>
      <c r="F64" s="147"/>
      <c r="G64" s="147"/>
      <c r="H64" s="48" t="s">
        <v>72</v>
      </c>
      <c r="I64" s="28"/>
      <c r="J64" s="27">
        <v>5</v>
      </c>
      <c r="K64" s="25">
        <f t="shared" si="3"/>
        <v>0</v>
      </c>
    </row>
    <row r="65" spans="1:11" ht="129" hidden="1" customHeight="1">
      <c r="A65" s="40">
        <v>8.1</v>
      </c>
      <c r="B65" s="146" t="s">
        <v>179</v>
      </c>
      <c r="C65" s="146"/>
      <c r="D65" s="146"/>
      <c r="E65" s="147" t="s">
        <v>180</v>
      </c>
      <c r="F65" s="147"/>
      <c r="G65" s="147"/>
      <c r="H65" s="48" t="s">
        <v>72</v>
      </c>
      <c r="I65" s="28">
        <v>0</v>
      </c>
      <c r="J65" s="27">
        <v>4</v>
      </c>
      <c r="K65" s="25">
        <f t="shared" si="3"/>
        <v>0</v>
      </c>
    </row>
    <row r="66" spans="1:11" ht="121.5" hidden="1" customHeight="1">
      <c r="A66" s="40">
        <v>8.11</v>
      </c>
      <c r="B66" s="146" t="s">
        <v>181</v>
      </c>
      <c r="C66" s="146"/>
      <c r="D66" s="146"/>
      <c r="E66" s="147" t="s">
        <v>182</v>
      </c>
      <c r="F66" s="147"/>
      <c r="G66" s="147"/>
      <c r="H66" s="48" t="s">
        <v>72</v>
      </c>
      <c r="I66" s="28">
        <v>0</v>
      </c>
      <c r="J66" s="27">
        <v>6</v>
      </c>
      <c r="K66" s="25">
        <f t="shared" si="3"/>
        <v>0</v>
      </c>
    </row>
    <row r="67" spans="1:11" ht="121.5" hidden="1" customHeight="1">
      <c r="A67" s="40">
        <v>8.1199999999999992</v>
      </c>
      <c r="B67" s="146" t="s">
        <v>183</v>
      </c>
      <c r="C67" s="146"/>
      <c r="D67" s="146"/>
      <c r="E67" s="147" t="s">
        <v>184</v>
      </c>
      <c r="F67" s="147"/>
      <c r="G67" s="147"/>
      <c r="H67" s="48" t="s">
        <v>72</v>
      </c>
      <c r="I67" s="28">
        <v>0</v>
      </c>
      <c r="J67" s="27">
        <v>8</v>
      </c>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860</v>
      </c>
    </row>
  </sheetData>
  <mergeCells count="135">
    <mergeCell ref="B67:D67"/>
    <mergeCell ref="E67:G67"/>
    <mergeCell ref="A68:K68"/>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B52:D52"/>
    <mergeCell ref="E52:G52"/>
    <mergeCell ref="B53:D53"/>
    <mergeCell ref="E53:G53"/>
    <mergeCell ref="B54:D54"/>
    <mergeCell ref="E54:G54"/>
    <mergeCell ref="B49:D49"/>
    <mergeCell ref="E49:G49"/>
    <mergeCell ref="B50:D50"/>
    <mergeCell ref="E50:G50"/>
    <mergeCell ref="B51:D51"/>
    <mergeCell ref="E51:G51"/>
    <mergeCell ref="B46:D46"/>
    <mergeCell ref="E46:G46"/>
    <mergeCell ref="B47:D47"/>
    <mergeCell ref="E47:G47"/>
    <mergeCell ref="B48:D48"/>
    <mergeCell ref="E48:G48"/>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B10:D10"/>
    <mergeCell ref="E10:G10"/>
    <mergeCell ref="B11:D11"/>
    <mergeCell ref="E11:G11"/>
    <mergeCell ref="B12:D12"/>
    <mergeCell ref="E12:G12"/>
    <mergeCell ref="B7:D7"/>
    <mergeCell ref="E7:G7"/>
    <mergeCell ref="B8:D8"/>
    <mergeCell ref="E8:G8"/>
    <mergeCell ref="B9:D9"/>
    <mergeCell ref="E9:G9"/>
    <mergeCell ref="A4:B4"/>
    <mergeCell ref="C4:D4"/>
    <mergeCell ref="F4:G4"/>
    <mergeCell ref="I4:K4"/>
    <mergeCell ref="B6:D6"/>
    <mergeCell ref="E6:G6"/>
    <mergeCell ref="A1:K1"/>
    <mergeCell ref="A2:K2"/>
    <mergeCell ref="A3:B3"/>
    <mergeCell ref="C3:D3"/>
    <mergeCell ref="F3:G3"/>
    <mergeCell ref="I3:K3"/>
  </mergeCells>
  <printOptions horizontalCentered="1" verticalCentered="1"/>
  <pageMargins left="0" right="0" top="0" bottom="0" header="0" footer="0"/>
  <pageSetup scale="7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9">
    <tabColor theme="7"/>
  </sheetPr>
  <dimension ref="A1:K69"/>
  <sheetViews>
    <sheetView view="pageBreakPreview"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403</v>
      </c>
      <c r="B3" s="280"/>
      <c r="C3" s="276" t="s">
        <v>33</v>
      </c>
      <c r="D3" s="278"/>
      <c r="E3" s="37" t="s">
        <v>44</v>
      </c>
      <c r="F3" s="276" t="s">
        <v>45</v>
      </c>
      <c r="G3" s="277"/>
      <c r="H3" s="35" t="s">
        <v>46</v>
      </c>
      <c r="I3" s="276" t="s">
        <v>412</v>
      </c>
      <c r="J3" s="277"/>
      <c r="K3" s="278"/>
    </row>
    <row r="4" spans="1:11" ht="39.75" customHeight="1">
      <c r="A4" s="279" t="s">
        <v>405</v>
      </c>
      <c r="B4" s="280"/>
      <c r="C4" s="276">
        <v>111</v>
      </c>
      <c r="D4" s="278"/>
      <c r="E4" s="38" t="s">
        <v>49</v>
      </c>
      <c r="F4" s="301" t="s">
        <v>50</v>
      </c>
      <c r="G4" s="302"/>
      <c r="H4" s="36" t="s">
        <v>406</v>
      </c>
      <c r="I4" s="276">
        <v>24</v>
      </c>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customHeight="1">
      <c r="A7" s="13">
        <v>1</v>
      </c>
      <c r="B7" s="201" t="s">
        <v>59</v>
      </c>
      <c r="C7" s="201"/>
      <c r="D7" s="201"/>
      <c r="E7" s="201" t="s">
        <v>60</v>
      </c>
      <c r="F7" s="201"/>
      <c r="G7" s="201"/>
      <c r="H7" s="9"/>
      <c r="I7" s="3"/>
      <c r="J7" s="3"/>
      <c r="K7" s="3"/>
    </row>
    <row r="8" spans="1:11" ht="116.25" customHeight="1">
      <c r="A8" s="12">
        <v>1.1000000000000001</v>
      </c>
      <c r="B8" s="182" t="s">
        <v>61</v>
      </c>
      <c r="C8" s="183"/>
      <c r="D8" s="184"/>
      <c r="E8" s="185" t="s">
        <v>62</v>
      </c>
      <c r="F8" s="186"/>
      <c r="G8" s="187"/>
      <c r="H8" s="46" t="s">
        <v>63</v>
      </c>
      <c r="I8" s="28"/>
      <c r="J8" s="27">
        <v>15</v>
      </c>
      <c r="K8" s="25">
        <f>J8*I8</f>
        <v>0</v>
      </c>
    </row>
    <row r="9" spans="1:11" ht="126.75" customHeight="1">
      <c r="A9" s="12">
        <v>1.2</v>
      </c>
      <c r="B9" s="172" t="s">
        <v>64</v>
      </c>
      <c r="C9" s="172"/>
      <c r="D9" s="172"/>
      <c r="E9" s="174" t="s">
        <v>65</v>
      </c>
      <c r="F9" s="174"/>
      <c r="G9" s="174"/>
      <c r="H9" s="46" t="s">
        <v>63</v>
      </c>
      <c r="I9" s="28"/>
      <c r="J9" s="27">
        <v>15</v>
      </c>
      <c r="K9" s="25">
        <f>J9*I9</f>
        <v>0</v>
      </c>
    </row>
    <row r="10" spans="1:11" ht="25.5" customHeight="1">
      <c r="A10" s="90">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v>40</v>
      </c>
      <c r="J11" s="27">
        <v>4</v>
      </c>
      <c r="K11" s="25">
        <f t="shared" ref="K11:K16" si="0">J11*I11</f>
        <v>160</v>
      </c>
    </row>
    <row r="12" spans="1:11" ht="104.25" customHeight="1">
      <c r="A12" s="14">
        <v>2.2000000000000002</v>
      </c>
      <c r="B12" s="182" t="s">
        <v>70</v>
      </c>
      <c r="C12" s="183"/>
      <c r="D12" s="184"/>
      <c r="E12" s="185" t="s">
        <v>71</v>
      </c>
      <c r="F12" s="186"/>
      <c r="G12" s="187"/>
      <c r="H12" s="48" t="s">
        <v>72</v>
      </c>
      <c r="I12" s="28"/>
      <c r="J12" s="27">
        <v>8</v>
      </c>
      <c r="K12" s="25">
        <f t="shared" si="0"/>
        <v>0</v>
      </c>
    </row>
    <row r="13" spans="1:11" ht="93" customHeight="1">
      <c r="A13" s="14">
        <v>2.2999999999999998</v>
      </c>
      <c r="B13" s="182" t="s">
        <v>73</v>
      </c>
      <c r="C13" s="183"/>
      <c r="D13" s="184"/>
      <c r="E13" s="185" t="s">
        <v>74</v>
      </c>
      <c r="F13" s="186"/>
      <c r="G13" s="187"/>
      <c r="H13" s="48" t="s">
        <v>72</v>
      </c>
      <c r="I13" s="28"/>
      <c r="J13" s="27">
        <v>11</v>
      </c>
      <c r="K13" s="25">
        <f t="shared" si="0"/>
        <v>0</v>
      </c>
    </row>
    <row r="14" spans="1:11" ht="157.5" customHeight="1">
      <c r="A14" s="14">
        <v>2.4</v>
      </c>
      <c r="B14" s="182" t="s">
        <v>75</v>
      </c>
      <c r="C14" s="183"/>
      <c r="D14" s="184"/>
      <c r="E14" s="185" t="s">
        <v>76</v>
      </c>
      <c r="F14" s="186"/>
      <c r="G14" s="187"/>
      <c r="H14" s="46" t="s">
        <v>63</v>
      </c>
      <c r="I14" s="28">
        <v>40</v>
      </c>
      <c r="J14" s="27">
        <v>15</v>
      </c>
      <c r="K14" s="25">
        <f t="shared" si="0"/>
        <v>600</v>
      </c>
    </row>
    <row r="15" spans="1:11" ht="84" customHeight="1">
      <c r="A15" s="12">
        <v>2.5</v>
      </c>
      <c r="B15" s="182" t="s">
        <v>77</v>
      </c>
      <c r="C15" s="183"/>
      <c r="D15" s="184"/>
      <c r="E15" s="185" t="s">
        <v>78</v>
      </c>
      <c r="F15" s="186"/>
      <c r="G15" s="187"/>
      <c r="H15" s="46" t="s">
        <v>63</v>
      </c>
      <c r="I15" s="28"/>
      <c r="J15" s="27">
        <v>18</v>
      </c>
      <c r="K15" s="25">
        <f t="shared" si="0"/>
        <v>0</v>
      </c>
    </row>
    <row r="16" spans="1:11" ht="131.44999999999999" customHeight="1">
      <c r="A16" s="14">
        <v>2.6</v>
      </c>
      <c r="B16" s="182" t="s">
        <v>79</v>
      </c>
      <c r="C16" s="183"/>
      <c r="D16" s="184"/>
      <c r="E16" s="185" t="s">
        <v>80</v>
      </c>
      <c r="F16" s="186"/>
      <c r="G16" s="187"/>
      <c r="H16" s="46" t="s">
        <v>63</v>
      </c>
      <c r="I16" s="28"/>
      <c r="J16" s="27">
        <v>10</v>
      </c>
      <c r="K16" s="25">
        <f t="shared" si="0"/>
        <v>0</v>
      </c>
    </row>
    <row r="17" spans="1:11" ht="30" customHeight="1">
      <c r="A17" s="91">
        <v>3</v>
      </c>
      <c r="B17" s="286" t="s">
        <v>81</v>
      </c>
      <c r="C17" s="286"/>
      <c r="D17" s="286"/>
      <c r="E17" s="285" t="s">
        <v>82</v>
      </c>
      <c r="F17" s="285"/>
      <c r="G17" s="285"/>
      <c r="H17" s="47"/>
      <c r="I17" s="29"/>
      <c r="J17" s="26"/>
      <c r="K17" s="26"/>
    </row>
    <row r="18" spans="1:11" ht="90" customHeight="1">
      <c r="A18" s="12">
        <v>3.1</v>
      </c>
      <c r="B18" s="182" t="s">
        <v>83</v>
      </c>
      <c r="C18" s="183"/>
      <c r="D18" s="184"/>
      <c r="E18" s="185" t="s">
        <v>84</v>
      </c>
      <c r="F18" s="186"/>
      <c r="G18" s="187"/>
      <c r="H18" s="46" t="s">
        <v>85</v>
      </c>
      <c r="I18" s="28"/>
      <c r="J18" s="27">
        <v>50</v>
      </c>
      <c r="K18" s="25">
        <f t="shared" ref="K18:K23" si="1">J18*I18</f>
        <v>0</v>
      </c>
    </row>
    <row r="19" spans="1:11" ht="108.6" customHeight="1">
      <c r="A19" s="12">
        <v>3.2</v>
      </c>
      <c r="B19" s="182" t="s">
        <v>86</v>
      </c>
      <c r="C19" s="183"/>
      <c r="D19" s="184"/>
      <c r="E19" s="185" t="s">
        <v>87</v>
      </c>
      <c r="F19" s="186"/>
      <c r="G19" s="187"/>
      <c r="H19" s="46" t="s">
        <v>63</v>
      </c>
      <c r="I19" s="28"/>
      <c r="J19" s="27">
        <v>10</v>
      </c>
      <c r="K19" s="25">
        <f t="shared" si="1"/>
        <v>0</v>
      </c>
    </row>
    <row r="20" spans="1:11" ht="116.1" customHeight="1">
      <c r="A20" s="12">
        <v>3.3</v>
      </c>
      <c r="B20" s="182" t="s">
        <v>88</v>
      </c>
      <c r="C20" s="183"/>
      <c r="D20" s="184"/>
      <c r="E20" s="185" t="s">
        <v>89</v>
      </c>
      <c r="F20" s="186"/>
      <c r="G20" s="187"/>
      <c r="H20" s="46" t="s">
        <v>63</v>
      </c>
      <c r="I20" s="28"/>
      <c r="J20" s="27">
        <v>60</v>
      </c>
      <c r="K20" s="25">
        <f t="shared" si="1"/>
        <v>0</v>
      </c>
    </row>
    <row r="21" spans="1:11" ht="91.5" customHeight="1">
      <c r="A21" s="34">
        <v>3.4</v>
      </c>
      <c r="B21" s="182" t="s">
        <v>90</v>
      </c>
      <c r="C21" s="183"/>
      <c r="D21" s="184"/>
      <c r="E21" s="185" t="s">
        <v>91</v>
      </c>
      <c r="F21" s="186"/>
      <c r="G21" s="187"/>
      <c r="H21" s="48" t="s">
        <v>85</v>
      </c>
      <c r="I21" s="28"/>
      <c r="J21" s="27">
        <v>25</v>
      </c>
      <c r="K21" s="25">
        <f t="shared" si="1"/>
        <v>0</v>
      </c>
    </row>
    <row r="22" spans="1:11" ht="119.1" customHeight="1">
      <c r="A22" s="34">
        <v>3.5</v>
      </c>
      <c r="B22" s="182" t="s">
        <v>92</v>
      </c>
      <c r="C22" s="183"/>
      <c r="D22" s="184"/>
      <c r="E22" s="185" t="s">
        <v>93</v>
      </c>
      <c r="F22" s="186"/>
      <c r="G22" s="187"/>
      <c r="H22" s="46" t="s">
        <v>63</v>
      </c>
      <c r="I22" s="28"/>
      <c r="J22" s="27">
        <v>50</v>
      </c>
      <c r="K22" s="25">
        <f t="shared" si="1"/>
        <v>0</v>
      </c>
    </row>
    <row r="23" spans="1:11" ht="91.5" customHeight="1">
      <c r="A23" s="34">
        <v>3.6</v>
      </c>
      <c r="B23" s="182" t="s">
        <v>94</v>
      </c>
      <c r="C23" s="183"/>
      <c r="D23" s="184"/>
      <c r="E23" s="185" t="s">
        <v>95</v>
      </c>
      <c r="F23" s="186"/>
      <c r="G23" s="187"/>
      <c r="H23" s="48" t="s">
        <v>85</v>
      </c>
      <c r="I23" s="28"/>
      <c r="J23" s="27">
        <v>25</v>
      </c>
      <c r="K23" s="25">
        <f t="shared" si="1"/>
        <v>0</v>
      </c>
    </row>
    <row r="24" spans="1:11" ht="28.5" customHeight="1">
      <c r="A24" s="92">
        <v>4</v>
      </c>
      <c r="B24" s="285" t="s">
        <v>96</v>
      </c>
      <c r="C24" s="285"/>
      <c r="D24" s="285"/>
      <c r="E24" s="285" t="s">
        <v>97</v>
      </c>
      <c r="F24" s="285"/>
      <c r="G24" s="285"/>
      <c r="H24" s="47"/>
      <c r="I24" s="29"/>
      <c r="J24" s="26"/>
      <c r="K24" s="26"/>
    </row>
    <row r="25" spans="1:11" ht="148.5" customHeight="1">
      <c r="A25" s="12">
        <v>4.0999999999999996</v>
      </c>
      <c r="B25" s="182" t="s">
        <v>98</v>
      </c>
      <c r="C25" s="183"/>
      <c r="D25" s="184"/>
      <c r="E25" s="185" t="s">
        <v>99</v>
      </c>
      <c r="F25" s="186"/>
      <c r="G25" s="187"/>
      <c r="H25" s="46" t="s">
        <v>63</v>
      </c>
      <c r="I25" s="28"/>
      <c r="J25" s="27">
        <v>110</v>
      </c>
      <c r="K25" s="25">
        <f>J25*I25</f>
        <v>0</v>
      </c>
    </row>
    <row r="26" spans="1:11" ht="112.5" customHeight="1">
      <c r="A26" s="14">
        <v>4.2</v>
      </c>
      <c r="B26" s="182" t="s">
        <v>100</v>
      </c>
      <c r="C26" s="183"/>
      <c r="D26" s="184"/>
      <c r="E26" s="185" t="s">
        <v>101</v>
      </c>
      <c r="F26" s="186"/>
      <c r="G26" s="187"/>
      <c r="H26" s="46" t="s">
        <v>63</v>
      </c>
      <c r="I26" s="28"/>
      <c r="J26" s="27">
        <v>90</v>
      </c>
      <c r="K26" s="25">
        <f>J26*I26</f>
        <v>0</v>
      </c>
    </row>
    <row r="27" spans="1:11" ht="89.1" customHeight="1">
      <c r="A27" s="12">
        <v>4.3</v>
      </c>
      <c r="B27" s="182" t="s">
        <v>102</v>
      </c>
      <c r="C27" s="183"/>
      <c r="D27" s="184"/>
      <c r="E27" s="185" t="s">
        <v>103</v>
      </c>
      <c r="F27" s="186"/>
      <c r="G27" s="187"/>
      <c r="H27" s="46" t="s">
        <v>63</v>
      </c>
      <c r="I27" s="28">
        <v>2</v>
      </c>
      <c r="J27" s="27">
        <v>90</v>
      </c>
      <c r="K27" s="25">
        <f>J27*I27</f>
        <v>180</v>
      </c>
    </row>
    <row r="28" spans="1:11" ht="97.5" customHeight="1">
      <c r="A28" s="14">
        <v>4.4000000000000004</v>
      </c>
      <c r="B28" s="182" t="s">
        <v>104</v>
      </c>
      <c r="C28" s="183"/>
      <c r="D28" s="184"/>
      <c r="E28" s="185" t="s">
        <v>105</v>
      </c>
      <c r="F28" s="186"/>
      <c r="G28" s="187"/>
      <c r="H28" s="49" t="s">
        <v>106</v>
      </c>
      <c r="I28" s="28"/>
      <c r="J28" s="27">
        <v>8</v>
      </c>
      <c r="K28" s="25">
        <f>J28*I28</f>
        <v>0</v>
      </c>
    </row>
    <row r="29" spans="1:11" ht="137.25" customHeight="1">
      <c r="A29" s="14">
        <v>4.5</v>
      </c>
      <c r="B29" s="182" t="s">
        <v>107</v>
      </c>
      <c r="C29" s="183"/>
      <c r="D29" s="184"/>
      <c r="E29" s="185" t="s">
        <v>108</v>
      </c>
      <c r="F29" s="186"/>
      <c r="G29" s="187"/>
      <c r="H29" s="49" t="s">
        <v>106</v>
      </c>
      <c r="I29" s="28"/>
      <c r="J29" s="27">
        <v>35</v>
      </c>
      <c r="K29" s="25">
        <f>J29*I29</f>
        <v>0</v>
      </c>
    </row>
    <row r="30" spans="1:11" ht="33" customHeight="1">
      <c r="A30" s="92">
        <v>5</v>
      </c>
      <c r="B30" s="285" t="s">
        <v>109</v>
      </c>
      <c r="C30" s="285"/>
      <c r="D30" s="285"/>
      <c r="E30" s="285" t="s">
        <v>110</v>
      </c>
      <c r="F30" s="285"/>
      <c r="G30" s="285"/>
      <c r="H30" s="47"/>
      <c r="I30" s="30"/>
      <c r="J30" s="26"/>
      <c r="K30" s="26"/>
    </row>
    <row r="31" spans="1:11" ht="167.25" customHeight="1">
      <c r="A31" s="14">
        <v>5.0999999999999996</v>
      </c>
      <c r="B31" s="172" t="s">
        <v>111</v>
      </c>
      <c r="C31" s="172"/>
      <c r="D31" s="172"/>
      <c r="E31" s="174" t="s">
        <v>112</v>
      </c>
      <c r="F31" s="174"/>
      <c r="G31" s="174"/>
      <c r="H31" s="48" t="s">
        <v>72</v>
      </c>
      <c r="I31" s="28"/>
      <c r="J31" s="27">
        <v>10</v>
      </c>
      <c r="K31" s="25">
        <f>J31*I31</f>
        <v>0</v>
      </c>
    </row>
    <row r="32" spans="1:11" ht="135" customHeight="1">
      <c r="A32" s="14">
        <v>5.2</v>
      </c>
      <c r="B32" s="172" t="s">
        <v>113</v>
      </c>
      <c r="C32" s="172"/>
      <c r="D32" s="172"/>
      <c r="E32" s="287" t="s">
        <v>114</v>
      </c>
      <c r="F32" s="287"/>
      <c r="G32" s="287"/>
      <c r="H32" s="48" t="s">
        <v>63</v>
      </c>
      <c r="I32" s="28"/>
      <c r="J32" s="27">
        <v>35</v>
      </c>
      <c r="K32" s="25">
        <f>J32*I32</f>
        <v>0</v>
      </c>
    </row>
    <row r="33" spans="1:11" ht="33" customHeight="1">
      <c r="A33" s="93">
        <v>6</v>
      </c>
      <c r="B33" s="288" t="s">
        <v>115</v>
      </c>
      <c r="C33" s="289"/>
      <c r="D33" s="290"/>
      <c r="E33" s="288" t="s">
        <v>116</v>
      </c>
      <c r="F33" s="289"/>
      <c r="G33" s="290"/>
      <c r="H33" s="50"/>
      <c r="I33" s="30"/>
      <c r="J33" s="26"/>
      <c r="K33" s="26"/>
    </row>
    <row r="34" spans="1:11" ht="112.5" customHeight="1">
      <c r="A34" s="12">
        <v>6.1</v>
      </c>
      <c r="B34" s="182" t="s">
        <v>117</v>
      </c>
      <c r="C34" s="183"/>
      <c r="D34" s="184"/>
      <c r="E34" s="185" t="s">
        <v>118</v>
      </c>
      <c r="F34" s="186"/>
      <c r="G34" s="187"/>
      <c r="H34" s="46" t="s">
        <v>85</v>
      </c>
      <c r="I34" s="28"/>
      <c r="J34" s="27">
        <v>200</v>
      </c>
      <c r="K34" s="25">
        <f>J34*I34</f>
        <v>0</v>
      </c>
    </row>
    <row r="35" spans="1:11" ht="113.25" customHeight="1">
      <c r="A35" s="12">
        <v>6.2</v>
      </c>
      <c r="B35" s="182" t="s">
        <v>119</v>
      </c>
      <c r="C35" s="183"/>
      <c r="D35" s="184"/>
      <c r="E35" s="185" t="s">
        <v>120</v>
      </c>
      <c r="F35" s="186"/>
      <c r="G35" s="187"/>
      <c r="H35" s="48" t="s">
        <v>85</v>
      </c>
      <c r="I35" s="28"/>
      <c r="J35" s="27">
        <v>200</v>
      </c>
      <c r="K35" s="25">
        <f>J35*I35</f>
        <v>0</v>
      </c>
    </row>
    <row r="36" spans="1:11" ht="113.25" customHeight="1">
      <c r="A36" s="12">
        <v>6.3</v>
      </c>
      <c r="B36" s="172" t="s">
        <v>121</v>
      </c>
      <c r="C36" s="172"/>
      <c r="D36" s="172"/>
      <c r="E36" s="174" t="s">
        <v>122</v>
      </c>
      <c r="F36" s="174"/>
      <c r="G36" s="174"/>
      <c r="H36" s="48" t="s">
        <v>85</v>
      </c>
      <c r="I36" s="28"/>
      <c r="J36" s="27">
        <v>250</v>
      </c>
      <c r="K36" s="25">
        <f t="shared" ref="K36:K54" si="2">J36*I36</f>
        <v>0</v>
      </c>
    </row>
    <row r="37" spans="1:11" ht="113.25" customHeight="1">
      <c r="A37" s="12">
        <v>6.4</v>
      </c>
      <c r="B37" s="172" t="s">
        <v>123</v>
      </c>
      <c r="C37" s="172"/>
      <c r="D37" s="172"/>
      <c r="E37" s="174" t="s">
        <v>124</v>
      </c>
      <c r="F37" s="174"/>
      <c r="G37" s="174"/>
      <c r="H37" s="48" t="s">
        <v>85</v>
      </c>
      <c r="I37" s="28"/>
      <c r="J37" s="27">
        <v>210</v>
      </c>
      <c r="K37" s="25">
        <f t="shared" si="2"/>
        <v>0</v>
      </c>
    </row>
    <row r="38" spans="1:11" ht="113.25" customHeight="1">
      <c r="A38" s="12">
        <v>6.5</v>
      </c>
      <c r="B38" s="172" t="s">
        <v>125</v>
      </c>
      <c r="C38" s="172"/>
      <c r="D38" s="172"/>
      <c r="E38" s="174" t="s">
        <v>126</v>
      </c>
      <c r="F38" s="174"/>
      <c r="G38" s="174"/>
      <c r="H38" s="48" t="s">
        <v>72</v>
      </c>
      <c r="I38" s="28"/>
      <c r="J38" s="27">
        <v>15</v>
      </c>
      <c r="K38" s="25">
        <f t="shared" si="2"/>
        <v>0</v>
      </c>
    </row>
    <row r="39" spans="1:11" ht="87.75" customHeight="1">
      <c r="A39" s="12">
        <v>6.6</v>
      </c>
      <c r="B39" s="172" t="s">
        <v>127</v>
      </c>
      <c r="C39" s="172"/>
      <c r="D39" s="172"/>
      <c r="E39" s="174" t="s">
        <v>128</v>
      </c>
      <c r="F39" s="174"/>
      <c r="G39" s="174"/>
      <c r="H39" s="48" t="s">
        <v>85</v>
      </c>
      <c r="I39" s="28"/>
      <c r="J39" s="27">
        <v>30</v>
      </c>
      <c r="K39" s="25">
        <f t="shared" si="2"/>
        <v>0</v>
      </c>
    </row>
    <row r="40" spans="1:11" ht="113.25" customHeight="1">
      <c r="A40" s="12">
        <v>6.7</v>
      </c>
      <c r="B40" s="172" t="s">
        <v>129</v>
      </c>
      <c r="C40" s="172"/>
      <c r="D40" s="172"/>
      <c r="E40" s="174" t="s">
        <v>130</v>
      </c>
      <c r="F40" s="174"/>
      <c r="G40" s="174"/>
      <c r="H40" s="48" t="s">
        <v>72</v>
      </c>
      <c r="I40" s="28"/>
      <c r="J40" s="27">
        <v>20</v>
      </c>
      <c r="K40" s="25">
        <f t="shared" si="2"/>
        <v>0</v>
      </c>
    </row>
    <row r="41" spans="1:11" ht="137.1" customHeight="1">
      <c r="A41" s="12">
        <v>6.8</v>
      </c>
      <c r="B41" s="172" t="s">
        <v>131</v>
      </c>
      <c r="C41" s="172"/>
      <c r="D41" s="172"/>
      <c r="E41" s="174" t="s">
        <v>132</v>
      </c>
      <c r="F41" s="174"/>
      <c r="G41" s="174"/>
      <c r="H41" s="48" t="s">
        <v>85</v>
      </c>
      <c r="I41" s="28"/>
      <c r="J41" s="27">
        <v>175</v>
      </c>
      <c r="K41" s="25">
        <f t="shared" si="2"/>
        <v>0</v>
      </c>
    </row>
    <row r="42" spans="1:11" ht="72" customHeight="1">
      <c r="A42" s="12">
        <v>6.9</v>
      </c>
      <c r="B42" s="172" t="s">
        <v>133</v>
      </c>
      <c r="C42" s="172"/>
      <c r="D42" s="172"/>
      <c r="E42" s="174" t="s">
        <v>134</v>
      </c>
      <c r="F42" s="174"/>
      <c r="G42" s="174"/>
      <c r="H42" s="48" t="s">
        <v>85</v>
      </c>
      <c r="I42" s="28"/>
      <c r="J42" s="27">
        <v>35</v>
      </c>
      <c r="K42" s="25">
        <f t="shared" si="2"/>
        <v>0</v>
      </c>
    </row>
    <row r="43" spans="1:11" ht="75" customHeight="1">
      <c r="A43" s="40">
        <v>6.1</v>
      </c>
      <c r="B43" s="172" t="s">
        <v>135</v>
      </c>
      <c r="C43" s="172"/>
      <c r="D43" s="172"/>
      <c r="E43" s="174" t="s">
        <v>136</v>
      </c>
      <c r="F43" s="174"/>
      <c r="G43" s="174"/>
      <c r="H43" s="48" t="s">
        <v>85</v>
      </c>
      <c r="I43" s="28"/>
      <c r="J43" s="27">
        <v>20</v>
      </c>
      <c r="K43" s="25">
        <f t="shared" si="2"/>
        <v>0</v>
      </c>
    </row>
    <row r="44" spans="1:11" ht="57.75" customHeight="1">
      <c r="A44" s="40">
        <v>6.11</v>
      </c>
      <c r="B44" s="172" t="s">
        <v>137</v>
      </c>
      <c r="C44" s="172"/>
      <c r="D44" s="172"/>
      <c r="E44" s="174" t="s">
        <v>138</v>
      </c>
      <c r="F44" s="174"/>
      <c r="G44" s="174"/>
      <c r="H44" s="48" t="s">
        <v>85</v>
      </c>
      <c r="I44" s="28"/>
      <c r="J44" s="27">
        <v>120</v>
      </c>
      <c r="K44" s="25">
        <f t="shared" si="2"/>
        <v>0</v>
      </c>
    </row>
    <row r="45" spans="1:11" ht="111" customHeight="1">
      <c r="A45" s="40">
        <v>6.12</v>
      </c>
      <c r="B45" s="172" t="s">
        <v>139</v>
      </c>
      <c r="C45" s="172"/>
      <c r="D45" s="172"/>
      <c r="E45" s="174" t="s">
        <v>140</v>
      </c>
      <c r="F45" s="174"/>
      <c r="G45" s="174"/>
      <c r="H45" s="48" t="s">
        <v>85</v>
      </c>
      <c r="I45" s="28"/>
      <c r="J45" s="27">
        <v>90</v>
      </c>
      <c r="K45" s="25">
        <f t="shared" si="2"/>
        <v>0</v>
      </c>
    </row>
    <row r="46" spans="1:11" ht="106.35" customHeight="1">
      <c r="A46" s="40">
        <v>6.13</v>
      </c>
      <c r="B46" s="172" t="s">
        <v>141</v>
      </c>
      <c r="C46" s="172"/>
      <c r="D46" s="172"/>
      <c r="E46" s="174" t="s">
        <v>142</v>
      </c>
      <c r="F46" s="174"/>
      <c r="G46" s="174"/>
      <c r="H46" s="48" t="s">
        <v>85</v>
      </c>
      <c r="I46" s="28"/>
      <c r="J46" s="27">
        <v>90</v>
      </c>
      <c r="K46" s="25">
        <f t="shared" si="2"/>
        <v>0</v>
      </c>
    </row>
    <row r="47" spans="1:11" ht="97.35" customHeight="1">
      <c r="A47" s="40">
        <v>6.14</v>
      </c>
      <c r="B47" s="172" t="s">
        <v>143</v>
      </c>
      <c r="C47" s="172"/>
      <c r="D47" s="172"/>
      <c r="E47" s="173" t="s">
        <v>144</v>
      </c>
      <c r="F47" s="173"/>
      <c r="G47" s="173"/>
      <c r="H47" s="48" t="s">
        <v>85</v>
      </c>
      <c r="I47" s="28"/>
      <c r="J47" s="27">
        <v>220</v>
      </c>
      <c r="K47" s="25">
        <f t="shared" si="2"/>
        <v>0</v>
      </c>
    </row>
    <row r="48" spans="1:11" ht="113.45" customHeight="1">
      <c r="A48" s="40">
        <v>6.15</v>
      </c>
      <c r="B48" s="172" t="s">
        <v>145</v>
      </c>
      <c r="C48" s="172"/>
      <c r="D48" s="172"/>
      <c r="E48" s="174" t="s">
        <v>146</v>
      </c>
      <c r="F48" s="174"/>
      <c r="G48" s="174"/>
      <c r="H48" s="48" t="s">
        <v>85</v>
      </c>
      <c r="I48" s="28"/>
      <c r="J48" s="27">
        <v>120</v>
      </c>
      <c r="K48" s="25">
        <f t="shared" si="2"/>
        <v>0</v>
      </c>
    </row>
    <row r="49" spans="1:11" ht="97.5" customHeight="1">
      <c r="A49" s="40">
        <v>6.16</v>
      </c>
      <c r="B49" s="172" t="s">
        <v>147</v>
      </c>
      <c r="C49" s="172"/>
      <c r="D49" s="172"/>
      <c r="E49" s="173" t="s">
        <v>148</v>
      </c>
      <c r="F49" s="173"/>
      <c r="G49" s="173"/>
      <c r="H49" s="48" t="s">
        <v>85</v>
      </c>
      <c r="I49" s="28"/>
      <c r="J49" s="27">
        <v>175</v>
      </c>
      <c r="K49" s="25">
        <f t="shared" si="2"/>
        <v>0</v>
      </c>
    </row>
    <row r="50" spans="1:11" ht="110.1" customHeight="1">
      <c r="A50" s="40">
        <v>6.17</v>
      </c>
      <c r="B50" s="172" t="s">
        <v>149</v>
      </c>
      <c r="C50" s="172"/>
      <c r="D50" s="172"/>
      <c r="E50" s="174" t="s">
        <v>150</v>
      </c>
      <c r="F50" s="174"/>
      <c r="G50" s="174"/>
      <c r="H50" s="48" t="s">
        <v>85</v>
      </c>
      <c r="I50" s="28"/>
      <c r="J50" s="27">
        <v>185</v>
      </c>
      <c r="K50" s="25">
        <f t="shared" si="2"/>
        <v>0</v>
      </c>
    </row>
    <row r="51" spans="1:11" ht="138.6" customHeight="1">
      <c r="A51" s="40">
        <v>6.1800000000000104</v>
      </c>
      <c r="B51" s="172" t="s">
        <v>151</v>
      </c>
      <c r="C51" s="172"/>
      <c r="D51" s="172"/>
      <c r="E51" s="174" t="s">
        <v>152</v>
      </c>
      <c r="F51" s="174"/>
      <c r="G51" s="174"/>
      <c r="H51" s="48" t="s">
        <v>153</v>
      </c>
      <c r="I51" s="28"/>
      <c r="J51" s="27">
        <v>120</v>
      </c>
      <c r="K51" s="25">
        <f t="shared" si="2"/>
        <v>0</v>
      </c>
    </row>
    <row r="52" spans="1:11" ht="31.5" customHeight="1">
      <c r="A52" s="94">
        <v>7</v>
      </c>
      <c r="B52" s="291" t="s">
        <v>154</v>
      </c>
      <c r="C52" s="292"/>
      <c r="D52" s="293"/>
      <c r="E52" s="294" t="s">
        <v>155</v>
      </c>
      <c r="F52" s="294"/>
      <c r="G52" s="294"/>
      <c r="H52" s="51"/>
      <c r="I52" s="32"/>
      <c r="J52" s="32"/>
      <c r="K52" s="33"/>
    </row>
    <row r="53" spans="1:11" ht="113.25" customHeight="1">
      <c r="A53" s="14">
        <v>7.1</v>
      </c>
      <c r="B53" s="172" t="s">
        <v>156</v>
      </c>
      <c r="C53" s="172"/>
      <c r="D53" s="172"/>
      <c r="E53" s="174" t="s">
        <v>157</v>
      </c>
      <c r="F53" s="174"/>
      <c r="G53" s="174"/>
      <c r="H53" s="48"/>
      <c r="I53" s="28"/>
      <c r="J53" s="27">
        <v>25</v>
      </c>
      <c r="K53" s="25">
        <f t="shared" si="2"/>
        <v>0</v>
      </c>
    </row>
    <row r="54" spans="1:11" ht="113.25" customHeight="1">
      <c r="A54" s="14">
        <v>7.2</v>
      </c>
      <c r="B54" s="172" t="s">
        <v>158</v>
      </c>
      <c r="C54" s="172"/>
      <c r="D54" s="172"/>
      <c r="E54" s="173" t="s">
        <v>159</v>
      </c>
      <c r="F54" s="173"/>
      <c r="G54" s="173"/>
      <c r="H54" s="48"/>
      <c r="I54" s="28"/>
      <c r="J54" s="27">
        <v>25</v>
      </c>
      <c r="K54" s="25">
        <f t="shared" si="2"/>
        <v>0</v>
      </c>
    </row>
    <row r="55" spans="1:11" ht="31.5" customHeight="1" thickBot="1">
      <c r="A55" s="94">
        <v>8</v>
      </c>
      <c r="B55" s="291" t="s">
        <v>160</v>
      </c>
      <c r="C55" s="292"/>
      <c r="D55" s="293"/>
      <c r="E55" s="294" t="s">
        <v>161</v>
      </c>
      <c r="F55" s="294"/>
      <c r="G55" s="294"/>
      <c r="H55" s="51"/>
      <c r="I55" s="32"/>
      <c r="J55" s="32"/>
      <c r="K55" s="33"/>
    </row>
    <row r="56" spans="1:11" ht="127.5" customHeight="1" thickBot="1">
      <c r="A56" s="42">
        <v>8.1</v>
      </c>
      <c r="B56" s="295" t="s">
        <v>162</v>
      </c>
      <c r="C56" s="296"/>
      <c r="D56" s="297"/>
      <c r="E56" s="298" t="s">
        <v>163</v>
      </c>
      <c r="F56" s="299"/>
      <c r="G56" s="300"/>
      <c r="H56" s="52" t="s">
        <v>85</v>
      </c>
      <c r="I56" s="43"/>
      <c r="J56" s="44">
        <v>50</v>
      </c>
      <c r="K56" s="45">
        <f t="shared" ref="K56:K67" si="3">I56*J56</f>
        <v>0</v>
      </c>
    </row>
    <row r="57" spans="1:11" ht="124.5" customHeight="1" thickBot="1">
      <c r="A57" s="14">
        <v>8.1999999999999993</v>
      </c>
      <c r="B57" s="146" t="s">
        <v>164</v>
      </c>
      <c r="C57" s="146"/>
      <c r="D57" s="146"/>
      <c r="E57" s="147" t="s">
        <v>165</v>
      </c>
      <c r="F57" s="147"/>
      <c r="G57" s="147"/>
      <c r="H57" s="48" t="s">
        <v>85</v>
      </c>
      <c r="I57" s="43"/>
      <c r="J57" s="44">
        <v>10</v>
      </c>
      <c r="K57" s="45">
        <f t="shared" si="3"/>
        <v>0</v>
      </c>
    </row>
    <row r="58" spans="1:11" ht="120" customHeight="1">
      <c r="A58" s="42">
        <v>8.3000000000000007</v>
      </c>
      <c r="B58" s="170" t="s">
        <v>164</v>
      </c>
      <c r="C58" s="170"/>
      <c r="D58" s="170"/>
      <c r="E58" s="171" t="s">
        <v>166</v>
      </c>
      <c r="F58" s="171"/>
      <c r="G58" s="171"/>
      <c r="H58" s="49" t="s">
        <v>85</v>
      </c>
      <c r="I58" s="43"/>
      <c r="J58" s="44">
        <v>10</v>
      </c>
      <c r="K58" s="45">
        <f t="shared" si="3"/>
        <v>0</v>
      </c>
    </row>
    <row r="59" spans="1:11" ht="150" customHeight="1" thickBot="1">
      <c r="A59" s="14">
        <v>8.4</v>
      </c>
      <c r="B59" s="146" t="s">
        <v>167</v>
      </c>
      <c r="C59" s="146"/>
      <c r="D59" s="146"/>
      <c r="E59" s="147" t="s">
        <v>168</v>
      </c>
      <c r="F59" s="147"/>
      <c r="G59" s="147"/>
      <c r="H59" s="48" t="s">
        <v>85</v>
      </c>
      <c r="I59" s="28"/>
      <c r="J59" s="27">
        <v>30</v>
      </c>
      <c r="K59" s="45">
        <f t="shared" si="3"/>
        <v>0</v>
      </c>
    </row>
    <row r="60" spans="1:11" ht="148.5" customHeight="1">
      <c r="A60" s="42">
        <v>8.5</v>
      </c>
      <c r="B60" s="146" t="s">
        <v>169</v>
      </c>
      <c r="C60" s="146"/>
      <c r="D60" s="146"/>
      <c r="E60" s="147" t="s">
        <v>170</v>
      </c>
      <c r="F60" s="147"/>
      <c r="G60" s="147"/>
      <c r="H60" s="48" t="s">
        <v>85</v>
      </c>
      <c r="I60" s="28"/>
      <c r="J60" s="27">
        <v>45</v>
      </c>
      <c r="K60" s="25">
        <f t="shared" si="3"/>
        <v>0</v>
      </c>
    </row>
    <row r="61" spans="1:11" ht="172.5" customHeight="1" thickBot="1">
      <c r="A61" s="14">
        <v>8.6</v>
      </c>
      <c r="B61" s="146" t="s">
        <v>171</v>
      </c>
      <c r="C61" s="146"/>
      <c r="D61" s="146"/>
      <c r="E61" s="147" t="s">
        <v>172</v>
      </c>
      <c r="F61" s="147"/>
      <c r="G61" s="147"/>
      <c r="H61" s="48" t="s">
        <v>85</v>
      </c>
      <c r="I61" s="28"/>
      <c r="J61" s="27">
        <v>60</v>
      </c>
      <c r="K61" s="25">
        <f t="shared" si="3"/>
        <v>0</v>
      </c>
    </row>
    <row r="62" spans="1:11" ht="150" customHeight="1">
      <c r="A62" s="42">
        <v>8.6999999999999993</v>
      </c>
      <c r="B62" s="146" t="s">
        <v>173</v>
      </c>
      <c r="C62" s="146"/>
      <c r="D62" s="146"/>
      <c r="E62" s="147" t="s">
        <v>174</v>
      </c>
      <c r="F62" s="147"/>
      <c r="G62" s="147"/>
      <c r="H62" s="48" t="s">
        <v>85</v>
      </c>
      <c r="I62" s="28"/>
      <c r="J62" s="27">
        <v>50</v>
      </c>
      <c r="K62" s="25">
        <f t="shared" si="3"/>
        <v>0</v>
      </c>
    </row>
    <row r="63" spans="1:11" ht="195.75" customHeight="1" thickBot="1">
      <c r="A63" s="14">
        <v>8.8000000000000007</v>
      </c>
      <c r="B63" s="146" t="s">
        <v>175</v>
      </c>
      <c r="C63" s="146"/>
      <c r="D63" s="146"/>
      <c r="E63" s="147" t="s">
        <v>176</v>
      </c>
      <c r="F63" s="147"/>
      <c r="G63" s="147"/>
      <c r="H63" s="48" t="s">
        <v>85</v>
      </c>
      <c r="I63" s="28"/>
      <c r="J63" s="27">
        <v>75</v>
      </c>
      <c r="K63" s="25">
        <f t="shared" si="3"/>
        <v>0</v>
      </c>
    </row>
    <row r="64" spans="1:11" ht="150" customHeight="1">
      <c r="A64" s="42">
        <v>8.9</v>
      </c>
      <c r="B64" s="146" t="s">
        <v>177</v>
      </c>
      <c r="C64" s="146"/>
      <c r="D64" s="146"/>
      <c r="E64" s="147" t="s">
        <v>178</v>
      </c>
      <c r="F64" s="147"/>
      <c r="G64" s="147"/>
      <c r="H64" s="48" t="s">
        <v>72</v>
      </c>
      <c r="I64" s="28"/>
      <c r="J64" s="27">
        <v>5</v>
      </c>
      <c r="K64" s="25">
        <f t="shared" si="3"/>
        <v>0</v>
      </c>
    </row>
    <row r="65" spans="1:11" ht="129" hidden="1" customHeight="1">
      <c r="A65" s="40">
        <v>8.1</v>
      </c>
      <c r="B65" s="146" t="s">
        <v>179</v>
      </c>
      <c r="C65" s="146"/>
      <c r="D65" s="146"/>
      <c r="E65" s="147" t="s">
        <v>180</v>
      </c>
      <c r="F65" s="147"/>
      <c r="G65" s="147"/>
      <c r="H65" s="48" t="s">
        <v>72</v>
      </c>
      <c r="I65" s="28">
        <v>0</v>
      </c>
      <c r="J65" s="27">
        <v>4</v>
      </c>
      <c r="K65" s="25">
        <f t="shared" si="3"/>
        <v>0</v>
      </c>
    </row>
    <row r="66" spans="1:11" ht="121.5" hidden="1" customHeight="1">
      <c r="A66" s="40">
        <v>8.11</v>
      </c>
      <c r="B66" s="146" t="s">
        <v>181</v>
      </c>
      <c r="C66" s="146"/>
      <c r="D66" s="146"/>
      <c r="E66" s="147" t="s">
        <v>182</v>
      </c>
      <c r="F66" s="147"/>
      <c r="G66" s="147"/>
      <c r="H66" s="48" t="s">
        <v>72</v>
      </c>
      <c r="I66" s="28">
        <v>0</v>
      </c>
      <c r="J66" s="27">
        <v>6</v>
      </c>
      <c r="K66" s="25">
        <f t="shared" si="3"/>
        <v>0</v>
      </c>
    </row>
    <row r="67" spans="1:11" ht="121.5" hidden="1" customHeight="1">
      <c r="A67" s="40">
        <v>8.1199999999999992</v>
      </c>
      <c r="B67" s="146" t="s">
        <v>183</v>
      </c>
      <c r="C67" s="146"/>
      <c r="D67" s="146"/>
      <c r="E67" s="147" t="s">
        <v>184</v>
      </c>
      <c r="F67" s="147"/>
      <c r="G67" s="147"/>
      <c r="H67" s="48" t="s">
        <v>72</v>
      </c>
      <c r="I67" s="28">
        <v>0</v>
      </c>
      <c r="J67" s="27">
        <v>8</v>
      </c>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940</v>
      </c>
    </row>
  </sheetData>
  <mergeCells count="135">
    <mergeCell ref="B67:D67"/>
    <mergeCell ref="E67:G67"/>
    <mergeCell ref="A68:K68"/>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B52:D52"/>
    <mergeCell ref="E52:G52"/>
    <mergeCell ref="B53:D53"/>
    <mergeCell ref="E53:G53"/>
    <mergeCell ref="B54:D54"/>
    <mergeCell ref="E54:G54"/>
    <mergeCell ref="B49:D49"/>
    <mergeCell ref="E49:G49"/>
    <mergeCell ref="B50:D50"/>
    <mergeCell ref="E50:G50"/>
    <mergeCell ref="B51:D51"/>
    <mergeCell ref="E51:G51"/>
    <mergeCell ref="B46:D46"/>
    <mergeCell ref="E46:G46"/>
    <mergeCell ref="B47:D47"/>
    <mergeCell ref="E47:G47"/>
    <mergeCell ref="B48:D48"/>
    <mergeCell ref="E48:G48"/>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B10:D10"/>
    <mergeCell ref="E10:G10"/>
    <mergeCell ref="B11:D11"/>
    <mergeCell ref="E11:G11"/>
    <mergeCell ref="B12:D12"/>
    <mergeCell ref="E12:G12"/>
    <mergeCell ref="B7:D7"/>
    <mergeCell ref="E7:G7"/>
    <mergeCell ref="B8:D8"/>
    <mergeCell ref="E8:G8"/>
    <mergeCell ref="B9:D9"/>
    <mergeCell ref="E9:G9"/>
    <mergeCell ref="A4:B4"/>
    <mergeCell ref="C4:D4"/>
    <mergeCell ref="F4:G4"/>
    <mergeCell ref="I4:K4"/>
    <mergeCell ref="B6:D6"/>
    <mergeCell ref="E6:G6"/>
    <mergeCell ref="A1:K1"/>
    <mergeCell ref="A2:K2"/>
    <mergeCell ref="A3:B3"/>
    <mergeCell ref="C3:D3"/>
    <mergeCell ref="F3:G3"/>
    <mergeCell ref="I3:K3"/>
  </mergeCells>
  <printOptions horizontalCentered="1" verticalCentered="1"/>
  <pageMargins left="0" right="0" top="0" bottom="0" header="0" footer="0"/>
  <pageSetup scale="7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0">
    <tabColor theme="7"/>
  </sheetPr>
  <dimension ref="A1:K69"/>
  <sheetViews>
    <sheetView view="pageBreakPreview"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403</v>
      </c>
      <c r="B3" s="280"/>
      <c r="C3" s="276" t="s">
        <v>34</v>
      </c>
      <c r="D3" s="278"/>
      <c r="E3" s="37" t="s">
        <v>44</v>
      </c>
      <c r="F3" s="276" t="s">
        <v>45</v>
      </c>
      <c r="G3" s="277"/>
      <c r="H3" s="35" t="s">
        <v>46</v>
      </c>
      <c r="I3" s="276" t="s">
        <v>412</v>
      </c>
      <c r="J3" s="277"/>
      <c r="K3" s="278"/>
    </row>
    <row r="4" spans="1:11" ht="39.75" customHeight="1">
      <c r="A4" s="279" t="s">
        <v>405</v>
      </c>
      <c r="B4" s="280"/>
      <c r="C4" s="276">
        <v>113</v>
      </c>
      <c r="D4" s="278"/>
      <c r="E4" s="38" t="s">
        <v>49</v>
      </c>
      <c r="F4" s="301" t="s">
        <v>50</v>
      </c>
      <c r="G4" s="302"/>
      <c r="H4" s="36" t="s">
        <v>406</v>
      </c>
      <c r="I4" s="276">
        <v>25</v>
      </c>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customHeight="1">
      <c r="A7" s="13">
        <v>1</v>
      </c>
      <c r="B7" s="201" t="s">
        <v>59</v>
      </c>
      <c r="C7" s="201"/>
      <c r="D7" s="201"/>
      <c r="E7" s="201" t="s">
        <v>60</v>
      </c>
      <c r="F7" s="201"/>
      <c r="G7" s="201"/>
      <c r="H7" s="9"/>
      <c r="I7" s="3"/>
      <c r="J7" s="3"/>
      <c r="K7" s="3"/>
    </row>
    <row r="8" spans="1:11" ht="116.25" customHeight="1">
      <c r="A8" s="12">
        <v>1.1000000000000001</v>
      </c>
      <c r="B8" s="182" t="s">
        <v>61</v>
      </c>
      <c r="C8" s="183"/>
      <c r="D8" s="184"/>
      <c r="E8" s="185" t="s">
        <v>62</v>
      </c>
      <c r="F8" s="186"/>
      <c r="G8" s="187"/>
      <c r="H8" s="46" t="s">
        <v>63</v>
      </c>
      <c r="I8" s="28"/>
      <c r="J8" s="27">
        <v>15</v>
      </c>
      <c r="K8" s="25">
        <f>J8*I8</f>
        <v>0</v>
      </c>
    </row>
    <row r="9" spans="1:11" ht="126.75" customHeight="1">
      <c r="A9" s="12">
        <v>1.2</v>
      </c>
      <c r="B9" s="172" t="s">
        <v>64</v>
      </c>
      <c r="C9" s="172"/>
      <c r="D9" s="172"/>
      <c r="E9" s="174" t="s">
        <v>65</v>
      </c>
      <c r="F9" s="174"/>
      <c r="G9" s="174"/>
      <c r="H9" s="46" t="s">
        <v>63</v>
      </c>
      <c r="I9" s="28"/>
      <c r="J9" s="27">
        <v>15</v>
      </c>
      <c r="K9" s="25">
        <f>J9*I9</f>
        <v>0</v>
      </c>
    </row>
    <row r="10" spans="1:11" ht="25.5" customHeight="1">
      <c r="A10" s="90">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v>30</v>
      </c>
      <c r="J11" s="27">
        <v>4</v>
      </c>
      <c r="K11" s="25">
        <f t="shared" ref="K11:K16" si="0">J11*I11</f>
        <v>120</v>
      </c>
    </row>
    <row r="12" spans="1:11" ht="104.25" customHeight="1">
      <c r="A12" s="14">
        <v>2.2000000000000002</v>
      </c>
      <c r="B12" s="182" t="s">
        <v>70</v>
      </c>
      <c r="C12" s="183"/>
      <c r="D12" s="184"/>
      <c r="E12" s="185" t="s">
        <v>71</v>
      </c>
      <c r="F12" s="186"/>
      <c r="G12" s="187"/>
      <c r="H12" s="48" t="s">
        <v>72</v>
      </c>
      <c r="I12" s="28"/>
      <c r="J12" s="27">
        <v>8</v>
      </c>
      <c r="K12" s="25">
        <f t="shared" si="0"/>
        <v>0</v>
      </c>
    </row>
    <row r="13" spans="1:11" ht="93" customHeight="1">
      <c r="A13" s="14">
        <v>2.2999999999999998</v>
      </c>
      <c r="B13" s="182" t="s">
        <v>73</v>
      </c>
      <c r="C13" s="183"/>
      <c r="D13" s="184"/>
      <c r="E13" s="185" t="s">
        <v>74</v>
      </c>
      <c r="F13" s="186"/>
      <c r="G13" s="187"/>
      <c r="H13" s="48" t="s">
        <v>72</v>
      </c>
      <c r="I13" s="28"/>
      <c r="J13" s="27">
        <v>11</v>
      </c>
      <c r="K13" s="25">
        <f t="shared" si="0"/>
        <v>0</v>
      </c>
    </row>
    <row r="14" spans="1:11" ht="157.5" customHeight="1">
      <c r="A14" s="14">
        <v>2.4</v>
      </c>
      <c r="B14" s="182" t="s">
        <v>75</v>
      </c>
      <c r="C14" s="183"/>
      <c r="D14" s="184"/>
      <c r="E14" s="185" t="s">
        <v>76</v>
      </c>
      <c r="F14" s="186"/>
      <c r="G14" s="187"/>
      <c r="H14" s="46" t="s">
        <v>63</v>
      </c>
      <c r="I14" s="28">
        <v>30</v>
      </c>
      <c r="J14" s="27">
        <v>15</v>
      </c>
      <c r="K14" s="25">
        <f t="shared" si="0"/>
        <v>450</v>
      </c>
    </row>
    <row r="15" spans="1:11" ht="84" customHeight="1">
      <c r="A15" s="12">
        <v>2.5</v>
      </c>
      <c r="B15" s="182" t="s">
        <v>77</v>
      </c>
      <c r="C15" s="183"/>
      <c r="D15" s="184"/>
      <c r="E15" s="185" t="s">
        <v>78</v>
      </c>
      <c r="F15" s="186"/>
      <c r="G15" s="187"/>
      <c r="H15" s="46" t="s">
        <v>63</v>
      </c>
      <c r="I15" s="28"/>
      <c r="J15" s="27">
        <v>18</v>
      </c>
      <c r="K15" s="25">
        <f t="shared" si="0"/>
        <v>0</v>
      </c>
    </row>
    <row r="16" spans="1:11" ht="131.44999999999999" customHeight="1">
      <c r="A16" s="14">
        <v>2.6</v>
      </c>
      <c r="B16" s="182" t="s">
        <v>79</v>
      </c>
      <c r="C16" s="183"/>
      <c r="D16" s="184"/>
      <c r="E16" s="185" t="s">
        <v>80</v>
      </c>
      <c r="F16" s="186"/>
      <c r="G16" s="187"/>
      <c r="H16" s="46" t="s">
        <v>63</v>
      </c>
      <c r="I16" s="28"/>
      <c r="J16" s="27">
        <v>10</v>
      </c>
      <c r="K16" s="25">
        <f t="shared" si="0"/>
        <v>0</v>
      </c>
    </row>
    <row r="17" spans="1:11" ht="30" customHeight="1">
      <c r="A17" s="91">
        <v>3</v>
      </c>
      <c r="B17" s="286" t="s">
        <v>81</v>
      </c>
      <c r="C17" s="286"/>
      <c r="D17" s="286"/>
      <c r="E17" s="285" t="s">
        <v>82</v>
      </c>
      <c r="F17" s="285"/>
      <c r="G17" s="285"/>
      <c r="H17" s="47"/>
      <c r="I17" s="29"/>
      <c r="J17" s="26"/>
      <c r="K17" s="26"/>
    </row>
    <row r="18" spans="1:11" ht="90" customHeight="1">
      <c r="A18" s="12">
        <v>3.1</v>
      </c>
      <c r="B18" s="182" t="s">
        <v>83</v>
      </c>
      <c r="C18" s="183"/>
      <c r="D18" s="184"/>
      <c r="E18" s="185" t="s">
        <v>84</v>
      </c>
      <c r="F18" s="186"/>
      <c r="G18" s="187"/>
      <c r="H18" s="46" t="s">
        <v>85</v>
      </c>
      <c r="I18" s="28"/>
      <c r="J18" s="27">
        <v>50</v>
      </c>
      <c r="K18" s="25">
        <f t="shared" ref="K18:K23" si="1">J18*I18</f>
        <v>0</v>
      </c>
    </row>
    <row r="19" spans="1:11" ht="108.6" customHeight="1">
      <c r="A19" s="12">
        <v>3.2</v>
      </c>
      <c r="B19" s="182" t="s">
        <v>86</v>
      </c>
      <c r="C19" s="183"/>
      <c r="D19" s="184"/>
      <c r="E19" s="185" t="s">
        <v>87</v>
      </c>
      <c r="F19" s="186"/>
      <c r="G19" s="187"/>
      <c r="H19" s="46" t="s">
        <v>63</v>
      </c>
      <c r="I19" s="28"/>
      <c r="J19" s="27">
        <v>10</v>
      </c>
      <c r="K19" s="25">
        <f t="shared" si="1"/>
        <v>0</v>
      </c>
    </row>
    <row r="20" spans="1:11" ht="116.1" customHeight="1">
      <c r="A20" s="12">
        <v>3.3</v>
      </c>
      <c r="B20" s="182" t="s">
        <v>88</v>
      </c>
      <c r="C20" s="183"/>
      <c r="D20" s="184"/>
      <c r="E20" s="185" t="s">
        <v>89</v>
      </c>
      <c r="F20" s="186"/>
      <c r="G20" s="187"/>
      <c r="H20" s="46" t="s">
        <v>63</v>
      </c>
      <c r="I20" s="28"/>
      <c r="J20" s="27">
        <v>60</v>
      </c>
      <c r="K20" s="25">
        <f t="shared" si="1"/>
        <v>0</v>
      </c>
    </row>
    <row r="21" spans="1:11" ht="91.5" customHeight="1">
      <c r="A21" s="34">
        <v>3.4</v>
      </c>
      <c r="B21" s="182" t="s">
        <v>90</v>
      </c>
      <c r="C21" s="183"/>
      <c r="D21" s="184"/>
      <c r="E21" s="185" t="s">
        <v>91</v>
      </c>
      <c r="F21" s="186"/>
      <c r="G21" s="187"/>
      <c r="H21" s="48" t="s">
        <v>85</v>
      </c>
      <c r="I21" s="28"/>
      <c r="J21" s="27">
        <v>25</v>
      </c>
      <c r="K21" s="25">
        <f t="shared" si="1"/>
        <v>0</v>
      </c>
    </row>
    <row r="22" spans="1:11" ht="119.1" customHeight="1">
      <c r="A22" s="34">
        <v>3.5</v>
      </c>
      <c r="B22" s="182" t="s">
        <v>92</v>
      </c>
      <c r="C22" s="183"/>
      <c r="D22" s="184"/>
      <c r="E22" s="185" t="s">
        <v>93</v>
      </c>
      <c r="F22" s="186"/>
      <c r="G22" s="187"/>
      <c r="H22" s="46" t="s">
        <v>63</v>
      </c>
      <c r="I22" s="28"/>
      <c r="J22" s="27">
        <v>50</v>
      </c>
      <c r="K22" s="25">
        <f t="shared" si="1"/>
        <v>0</v>
      </c>
    </row>
    <row r="23" spans="1:11" ht="91.5" customHeight="1">
      <c r="A23" s="34">
        <v>3.6</v>
      </c>
      <c r="B23" s="182" t="s">
        <v>94</v>
      </c>
      <c r="C23" s="183"/>
      <c r="D23" s="184"/>
      <c r="E23" s="185" t="s">
        <v>95</v>
      </c>
      <c r="F23" s="186"/>
      <c r="G23" s="187"/>
      <c r="H23" s="48" t="s">
        <v>85</v>
      </c>
      <c r="I23" s="28"/>
      <c r="J23" s="27">
        <v>25</v>
      </c>
      <c r="K23" s="25">
        <f t="shared" si="1"/>
        <v>0</v>
      </c>
    </row>
    <row r="24" spans="1:11" ht="28.5" customHeight="1">
      <c r="A24" s="92">
        <v>4</v>
      </c>
      <c r="B24" s="285" t="s">
        <v>96</v>
      </c>
      <c r="C24" s="285"/>
      <c r="D24" s="285"/>
      <c r="E24" s="285" t="s">
        <v>97</v>
      </c>
      <c r="F24" s="285"/>
      <c r="G24" s="285"/>
      <c r="H24" s="47"/>
      <c r="I24" s="29"/>
      <c r="J24" s="26"/>
      <c r="K24" s="26"/>
    </row>
    <row r="25" spans="1:11" ht="148.5" customHeight="1">
      <c r="A25" s="12">
        <v>4.0999999999999996</v>
      </c>
      <c r="B25" s="182" t="s">
        <v>98</v>
      </c>
      <c r="C25" s="183"/>
      <c r="D25" s="184"/>
      <c r="E25" s="185" t="s">
        <v>99</v>
      </c>
      <c r="F25" s="186"/>
      <c r="G25" s="187"/>
      <c r="H25" s="46" t="s">
        <v>63</v>
      </c>
      <c r="I25" s="28"/>
      <c r="J25" s="27">
        <v>110</v>
      </c>
      <c r="K25" s="25">
        <f>J25*I25</f>
        <v>0</v>
      </c>
    </row>
    <row r="26" spans="1:11" ht="112.5" customHeight="1">
      <c r="A26" s="14">
        <v>4.2</v>
      </c>
      <c r="B26" s="182" t="s">
        <v>100</v>
      </c>
      <c r="C26" s="183"/>
      <c r="D26" s="184"/>
      <c r="E26" s="185" t="s">
        <v>101</v>
      </c>
      <c r="F26" s="186"/>
      <c r="G26" s="187"/>
      <c r="H26" s="46" t="s">
        <v>63</v>
      </c>
      <c r="I26" s="28"/>
      <c r="J26" s="27">
        <v>90</v>
      </c>
      <c r="K26" s="25">
        <f>J26*I26</f>
        <v>0</v>
      </c>
    </row>
    <row r="27" spans="1:11" ht="89.1" customHeight="1">
      <c r="A27" s="12">
        <v>4.3</v>
      </c>
      <c r="B27" s="182" t="s">
        <v>102</v>
      </c>
      <c r="C27" s="183"/>
      <c r="D27" s="184"/>
      <c r="E27" s="185" t="s">
        <v>103</v>
      </c>
      <c r="F27" s="186"/>
      <c r="G27" s="187"/>
      <c r="H27" s="46" t="s">
        <v>63</v>
      </c>
      <c r="I27" s="28"/>
      <c r="J27" s="27">
        <v>90</v>
      </c>
      <c r="K27" s="25">
        <f>J27*I27</f>
        <v>0</v>
      </c>
    </row>
    <row r="28" spans="1:11" ht="97.5" customHeight="1">
      <c r="A28" s="14">
        <v>4.4000000000000004</v>
      </c>
      <c r="B28" s="182" t="s">
        <v>104</v>
      </c>
      <c r="C28" s="183"/>
      <c r="D28" s="184"/>
      <c r="E28" s="185" t="s">
        <v>105</v>
      </c>
      <c r="F28" s="186"/>
      <c r="G28" s="187"/>
      <c r="H28" s="49" t="s">
        <v>106</v>
      </c>
      <c r="I28" s="28"/>
      <c r="J28" s="27">
        <v>8</v>
      </c>
      <c r="K28" s="25">
        <f>J28*I28</f>
        <v>0</v>
      </c>
    </row>
    <row r="29" spans="1:11" ht="137.25" customHeight="1">
      <c r="A29" s="14">
        <v>4.5</v>
      </c>
      <c r="B29" s="182" t="s">
        <v>107</v>
      </c>
      <c r="C29" s="183"/>
      <c r="D29" s="184"/>
      <c r="E29" s="185" t="s">
        <v>108</v>
      </c>
      <c r="F29" s="186"/>
      <c r="G29" s="187"/>
      <c r="H29" s="49" t="s">
        <v>106</v>
      </c>
      <c r="I29" s="28"/>
      <c r="J29" s="27">
        <v>35</v>
      </c>
      <c r="K29" s="25">
        <f>J29*I29</f>
        <v>0</v>
      </c>
    </row>
    <row r="30" spans="1:11" ht="33" customHeight="1">
      <c r="A30" s="92">
        <v>5</v>
      </c>
      <c r="B30" s="285" t="s">
        <v>109</v>
      </c>
      <c r="C30" s="285"/>
      <c r="D30" s="285"/>
      <c r="E30" s="285" t="s">
        <v>110</v>
      </c>
      <c r="F30" s="285"/>
      <c r="G30" s="285"/>
      <c r="H30" s="47"/>
      <c r="I30" s="30"/>
      <c r="J30" s="26"/>
      <c r="K30" s="26"/>
    </row>
    <row r="31" spans="1:11" ht="167.25" customHeight="1">
      <c r="A31" s="14">
        <v>5.0999999999999996</v>
      </c>
      <c r="B31" s="172" t="s">
        <v>111</v>
      </c>
      <c r="C31" s="172"/>
      <c r="D31" s="172"/>
      <c r="E31" s="174" t="s">
        <v>112</v>
      </c>
      <c r="F31" s="174"/>
      <c r="G31" s="174"/>
      <c r="H31" s="48" t="s">
        <v>72</v>
      </c>
      <c r="I31" s="28"/>
      <c r="J31" s="27">
        <v>10</v>
      </c>
      <c r="K31" s="25">
        <f>J31*I31</f>
        <v>0</v>
      </c>
    </row>
    <row r="32" spans="1:11" ht="135" customHeight="1">
      <c r="A32" s="14">
        <v>5.2</v>
      </c>
      <c r="B32" s="172" t="s">
        <v>113</v>
      </c>
      <c r="C32" s="172"/>
      <c r="D32" s="172"/>
      <c r="E32" s="287" t="s">
        <v>114</v>
      </c>
      <c r="F32" s="287"/>
      <c r="G32" s="287"/>
      <c r="H32" s="48" t="s">
        <v>63</v>
      </c>
      <c r="I32" s="28"/>
      <c r="J32" s="27">
        <v>35</v>
      </c>
      <c r="K32" s="25">
        <f>J32*I32</f>
        <v>0</v>
      </c>
    </row>
    <row r="33" spans="1:11" ht="33" customHeight="1">
      <c r="A33" s="93">
        <v>6</v>
      </c>
      <c r="B33" s="288" t="s">
        <v>115</v>
      </c>
      <c r="C33" s="289"/>
      <c r="D33" s="290"/>
      <c r="E33" s="288" t="s">
        <v>116</v>
      </c>
      <c r="F33" s="289"/>
      <c r="G33" s="290"/>
      <c r="H33" s="50"/>
      <c r="I33" s="30"/>
      <c r="J33" s="26"/>
      <c r="K33" s="26"/>
    </row>
    <row r="34" spans="1:11" ht="112.5" customHeight="1">
      <c r="A34" s="12">
        <v>6.1</v>
      </c>
      <c r="B34" s="182" t="s">
        <v>117</v>
      </c>
      <c r="C34" s="183"/>
      <c r="D34" s="184"/>
      <c r="E34" s="185" t="s">
        <v>118</v>
      </c>
      <c r="F34" s="186"/>
      <c r="G34" s="187"/>
      <c r="H34" s="46" t="s">
        <v>85</v>
      </c>
      <c r="I34" s="28"/>
      <c r="J34" s="27">
        <v>200</v>
      </c>
      <c r="K34" s="25">
        <f>J34*I34</f>
        <v>0</v>
      </c>
    </row>
    <row r="35" spans="1:11" ht="113.25" customHeight="1">
      <c r="A35" s="12">
        <v>6.2</v>
      </c>
      <c r="B35" s="182" t="s">
        <v>119</v>
      </c>
      <c r="C35" s="183"/>
      <c r="D35" s="184"/>
      <c r="E35" s="185" t="s">
        <v>120</v>
      </c>
      <c r="F35" s="186"/>
      <c r="G35" s="187"/>
      <c r="H35" s="48" t="s">
        <v>85</v>
      </c>
      <c r="I35" s="28"/>
      <c r="J35" s="27">
        <v>200</v>
      </c>
      <c r="K35" s="25">
        <f>J35*I35</f>
        <v>0</v>
      </c>
    </row>
    <row r="36" spans="1:11" ht="113.25" customHeight="1">
      <c r="A36" s="12">
        <v>6.3</v>
      </c>
      <c r="B36" s="172" t="s">
        <v>121</v>
      </c>
      <c r="C36" s="172"/>
      <c r="D36" s="172"/>
      <c r="E36" s="174" t="s">
        <v>122</v>
      </c>
      <c r="F36" s="174"/>
      <c r="G36" s="174"/>
      <c r="H36" s="48" t="s">
        <v>85</v>
      </c>
      <c r="I36" s="28"/>
      <c r="J36" s="27">
        <v>250</v>
      </c>
      <c r="K36" s="25">
        <f t="shared" ref="K36:K54" si="2">J36*I36</f>
        <v>0</v>
      </c>
    </row>
    <row r="37" spans="1:11" ht="113.25" customHeight="1">
      <c r="A37" s="12">
        <v>6.4</v>
      </c>
      <c r="B37" s="172" t="s">
        <v>123</v>
      </c>
      <c r="C37" s="172"/>
      <c r="D37" s="172"/>
      <c r="E37" s="174" t="s">
        <v>124</v>
      </c>
      <c r="F37" s="174"/>
      <c r="G37" s="174"/>
      <c r="H37" s="48" t="s">
        <v>85</v>
      </c>
      <c r="I37" s="28"/>
      <c r="J37" s="27">
        <v>210</v>
      </c>
      <c r="K37" s="25">
        <f t="shared" si="2"/>
        <v>0</v>
      </c>
    </row>
    <row r="38" spans="1:11" ht="113.25" customHeight="1">
      <c r="A38" s="12">
        <v>6.5</v>
      </c>
      <c r="B38" s="172" t="s">
        <v>125</v>
      </c>
      <c r="C38" s="172"/>
      <c r="D38" s="172"/>
      <c r="E38" s="174" t="s">
        <v>126</v>
      </c>
      <c r="F38" s="174"/>
      <c r="G38" s="174"/>
      <c r="H38" s="48" t="s">
        <v>72</v>
      </c>
      <c r="I38" s="28"/>
      <c r="J38" s="27">
        <v>15</v>
      </c>
      <c r="K38" s="25">
        <f t="shared" si="2"/>
        <v>0</v>
      </c>
    </row>
    <row r="39" spans="1:11" ht="87.75" customHeight="1">
      <c r="A39" s="12">
        <v>6.6</v>
      </c>
      <c r="B39" s="172" t="s">
        <v>127</v>
      </c>
      <c r="C39" s="172"/>
      <c r="D39" s="172"/>
      <c r="E39" s="174" t="s">
        <v>128</v>
      </c>
      <c r="F39" s="174"/>
      <c r="G39" s="174"/>
      <c r="H39" s="48" t="s">
        <v>85</v>
      </c>
      <c r="I39" s="28"/>
      <c r="J39" s="27">
        <v>30</v>
      </c>
      <c r="K39" s="25">
        <f t="shared" si="2"/>
        <v>0</v>
      </c>
    </row>
    <row r="40" spans="1:11" ht="113.25" customHeight="1">
      <c r="A40" s="12">
        <v>6.7</v>
      </c>
      <c r="B40" s="172" t="s">
        <v>129</v>
      </c>
      <c r="C40" s="172"/>
      <c r="D40" s="172"/>
      <c r="E40" s="174" t="s">
        <v>130</v>
      </c>
      <c r="F40" s="174"/>
      <c r="G40" s="174"/>
      <c r="H40" s="48" t="s">
        <v>72</v>
      </c>
      <c r="I40" s="28"/>
      <c r="J40" s="27">
        <v>20</v>
      </c>
      <c r="K40" s="25">
        <f t="shared" si="2"/>
        <v>0</v>
      </c>
    </row>
    <row r="41" spans="1:11" ht="137.1" customHeight="1">
      <c r="A41" s="12">
        <v>6.8</v>
      </c>
      <c r="B41" s="172" t="s">
        <v>131</v>
      </c>
      <c r="C41" s="172"/>
      <c r="D41" s="172"/>
      <c r="E41" s="174" t="s">
        <v>132</v>
      </c>
      <c r="F41" s="174"/>
      <c r="G41" s="174"/>
      <c r="H41" s="48" t="s">
        <v>85</v>
      </c>
      <c r="I41" s="28"/>
      <c r="J41" s="27">
        <v>175</v>
      </c>
      <c r="K41" s="25">
        <f t="shared" si="2"/>
        <v>0</v>
      </c>
    </row>
    <row r="42" spans="1:11" ht="72" customHeight="1">
      <c r="A42" s="12">
        <v>6.9</v>
      </c>
      <c r="B42" s="172" t="s">
        <v>133</v>
      </c>
      <c r="C42" s="172"/>
      <c r="D42" s="172"/>
      <c r="E42" s="174" t="s">
        <v>134</v>
      </c>
      <c r="F42" s="174"/>
      <c r="G42" s="174"/>
      <c r="H42" s="48" t="s">
        <v>85</v>
      </c>
      <c r="I42" s="28"/>
      <c r="J42" s="27">
        <v>35</v>
      </c>
      <c r="K42" s="25">
        <f t="shared" si="2"/>
        <v>0</v>
      </c>
    </row>
    <row r="43" spans="1:11" ht="75" customHeight="1">
      <c r="A43" s="40">
        <v>6.1</v>
      </c>
      <c r="B43" s="172" t="s">
        <v>135</v>
      </c>
      <c r="C43" s="172"/>
      <c r="D43" s="172"/>
      <c r="E43" s="174" t="s">
        <v>136</v>
      </c>
      <c r="F43" s="174"/>
      <c r="G43" s="174"/>
      <c r="H43" s="48" t="s">
        <v>85</v>
      </c>
      <c r="I43" s="28"/>
      <c r="J43" s="27">
        <v>20</v>
      </c>
      <c r="K43" s="25">
        <f t="shared" si="2"/>
        <v>0</v>
      </c>
    </row>
    <row r="44" spans="1:11" ht="57.75" customHeight="1">
      <c r="A44" s="40">
        <v>6.11</v>
      </c>
      <c r="B44" s="172" t="s">
        <v>137</v>
      </c>
      <c r="C44" s="172"/>
      <c r="D44" s="172"/>
      <c r="E44" s="174" t="s">
        <v>138</v>
      </c>
      <c r="F44" s="174"/>
      <c r="G44" s="174"/>
      <c r="H44" s="48" t="s">
        <v>85</v>
      </c>
      <c r="I44" s="28"/>
      <c r="J44" s="27">
        <v>120</v>
      </c>
      <c r="K44" s="25">
        <f t="shared" si="2"/>
        <v>0</v>
      </c>
    </row>
    <row r="45" spans="1:11" ht="111" customHeight="1">
      <c r="A45" s="40">
        <v>6.12</v>
      </c>
      <c r="B45" s="172" t="s">
        <v>139</v>
      </c>
      <c r="C45" s="172"/>
      <c r="D45" s="172"/>
      <c r="E45" s="174" t="s">
        <v>140</v>
      </c>
      <c r="F45" s="174"/>
      <c r="G45" s="174"/>
      <c r="H45" s="48" t="s">
        <v>85</v>
      </c>
      <c r="I45" s="28"/>
      <c r="J45" s="27">
        <v>90</v>
      </c>
      <c r="K45" s="25">
        <f t="shared" si="2"/>
        <v>0</v>
      </c>
    </row>
    <row r="46" spans="1:11" ht="106.35" customHeight="1">
      <c r="A46" s="40">
        <v>6.13</v>
      </c>
      <c r="B46" s="172" t="s">
        <v>141</v>
      </c>
      <c r="C46" s="172"/>
      <c r="D46" s="172"/>
      <c r="E46" s="174" t="s">
        <v>142</v>
      </c>
      <c r="F46" s="174"/>
      <c r="G46" s="174"/>
      <c r="H46" s="48" t="s">
        <v>85</v>
      </c>
      <c r="I46" s="28"/>
      <c r="J46" s="27">
        <v>90</v>
      </c>
      <c r="K46" s="25">
        <f t="shared" si="2"/>
        <v>0</v>
      </c>
    </row>
    <row r="47" spans="1:11" ht="97.35" customHeight="1">
      <c r="A47" s="40">
        <v>6.14</v>
      </c>
      <c r="B47" s="172" t="s">
        <v>143</v>
      </c>
      <c r="C47" s="172"/>
      <c r="D47" s="172"/>
      <c r="E47" s="173" t="s">
        <v>144</v>
      </c>
      <c r="F47" s="173"/>
      <c r="G47" s="173"/>
      <c r="H47" s="48" t="s">
        <v>85</v>
      </c>
      <c r="I47" s="28"/>
      <c r="J47" s="27">
        <v>220</v>
      </c>
      <c r="K47" s="25">
        <f t="shared" si="2"/>
        <v>0</v>
      </c>
    </row>
    <row r="48" spans="1:11" ht="113.45" customHeight="1">
      <c r="A48" s="40">
        <v>6.15</v>
      </c>
      <c r="B48" s="172" t="s">
        <v>145</v>
      </c>
      <c r="C48" s="172"/>
      <c r="D48" s="172"/>
      <c r="E48" s="174" t="s">
        <v>146</v>
      </c>
      <c r="F48" s="174"/>
      <c r="G48" s="174"/>
      <c r="H48" s="48" t="s">
        <v>85</v>
      </c>
      <c r="I48" s="28"/>
      <c r="J48" s="27">
        <v>120</v>
      </c>
      <c r="K48" s="25">
        <f t="shared" si="2"/>
        <v>0</v>
      </c>
    </row>
    <row r="49" spans="1:11" ht="97.5" customHeight="1">
      <c r="A49" s="40">
        <v>6.16</v>
      </c>
      <c r="B49" s="172" t="s">
        <v>147</v>
      </c>
      <c r="C49" s="172"/>
      <c r="D49" s="172"/>
      <c r="E49" s="173" t="s">
        <v>148</v>
      </c>
      <c r="F49" s="173"/>
      <c r="G49" s="173"/>
      <c r="H49" s="48" t="s">
        <v>85</v>
      </c>
      <c r="I49" s="28"/>
      <c r="J49" s="27">
        <v>175</v>
      </c>
      <c r="K49" s="25">
        <f t="shared" si="2"/>
        <v>0</v>
      </c>
    </row>
    <row r="50" spans="1:11" ht="110.1" customHeight="1">
      <c r="A50" s="40">
        <v>6.17</v>
      </c>
      <c r="B50" s="172" t="s">
        <v>149</v>
      </c>
      <c r="C50" s="172"/>
      <c r="D50" s="172"/>
      <c r="E50" s="174" t="s">
        <v>150</v>
      </c>
      <c r="F50" s="174"/>
      <c r="G50" s="174"/>
      <c r="H50" s="48" t="s">
        <v>85</v>
      </c>
      <c r="I50" s="28"/>
      <c r="J50" s="27">
        <v>185</v>
      </c>
      <c r="K50" s="25">
        <f t="shared" si="2"/>
        <v>0</v>
      </c>
    </row>
    <row r="51" spans="1:11" ht="138.6" customHeight="1">
      <c r="A51" s="40">
        <v>6.1800000000000104</v>
      </c>
      <c r="B51" s="172" t="s">
        <v>151</v>
      </c>
      <c r="C51" s="172"/>
      <c r="D51" s="172"/>
      <c r="E51" s="174" t="s">
        <v>152</v>
      </c>
      <c r="F51" s="174"/>
      <c r="G51" s="174"/>
      <c r="H51" s="48" t="s">
        <v>153</v>
      </c>
      <c r="I51" s="28"/>
      <c r="J51" s="27">
        <v>120</v>
      </c>
      <c r="K51" s="25">
        <f t="shared" si="2"/>
        <v>0</v>
      </c>
    </row>
    <row r="52" spans="1:11" ht="31.5" customHeight="1">
      <c r="A52" s="94">
        <v>7</v>
      </c>
      <c r="B52" s="291" t="s">
        <v>154</v>
      </c>
      <c r="C52" s="292"/>
      <c r="D52" s="293"/>
      <c r="E52" s="294" t="s">
        <v>155</v>
      </c>
      <c r="F52" s="294"/>
      <c r="G52" s="294"/>
      <c r="H52" s="51"/>
      <c r="I52" s="32"/>
      <c r="J52" s="32"/>
      <c r="K52" s="33"/>
    </row>
    <row r="53" spans="1:11" ht="113.25" customHeight="1">
      <c r="A53" s="14">
        <v>7.1</v>
      </c>
      <c r="B53" s="172" t="s">
        <v>156</v>
      </c>
      <c r="C53" s="172"/>
      <c r="D53" s="172"/>
      <c r="E53" s="174" t="s">
        <v>157</v>
      </c>
      <c r="F53" s="174"/>
      <c r="G53" s="174"/>
      <c r="H53" s="48"/>
      <c r="I53" s="28"/>
      <c r="J53" s="27">
        <v>25</v>
      </c>
      <c r="K53" s="25">
        <f t="shared" si="2"/>
        <v>0</v>
      </c>
    </row>
    <row r="54" spans="1:11" ht="113.25" customHeight="1">
      <c r="A54" s="14">
        <v>7.2</v>
      </c>
      <c r="B54" s="172" t="s">
        <v>158</v>
      </c>
      <c r="C54" s="172"/>
      <c r="D54" s="172"/>
      <c r="E54" s="173" t="s">
        <v>159</v>
      </c>
      <c r="F54" s="173"/>
      <c r="G54" s="173"/>
      <c r="H54" s="48"/>
      <c r="I54" s="28"/>
      <c r="J54" s="27">
        <v>25</v>
      </c>
      <c r="K54" s="25">
        <f t="shared" si="2"/>
        <v>0</v>
      </c>
    </row>
    <row r="55" spans="1:11" ht="31.5" customHeight="1" thickBot="1">
      <c r="A55" s="94">
        <v>8</v>
      </c>
      <c r="B55" s="291" t="s">
        <v>160</v>
      </c>
      <c r="C55" s="292"/>
      <c r="D55" s="293"/>
      <c r="E55" s="294" t="s">
        <v>161</v>
      </c>
      <c r="F55" s="294"/>
      <c r="G55" s="294"/>
      <c r="H55" s="51"/>
      <c r="I55" s="32"/>
      <c r="J55" s="32"/>
      <c r="K55" s="33"/>
    </row>
    <row r="56" spans="1:11" ht="127.5" customHeight="1" thickBot="1">
      <c r="A56" s="42">
        <v>8.1</v>
      </c>
      <c r="B56" s="295" t="s">
        <v>162</v>
      </c>
      <c r="C56" s="296"/>
      <c r="D56" s="297"/>
      <c r="E56" s="298" t="s">
        <v>163</v>
      </c>
      <c r="F56" s="299"/>
      <c r="G56" s="300"/>
      <c r="H56" s="52" t="s">
        <v>85</v>
      </c>
      <c r="I56" s="43"/>
      <c r="J56" s="44">
        <v>50</v>
      </c>
      <c r="K56" s="45">
        <f t="shared" ref="K56:K67" si="3">I56*J56</f>
        <v>0</v>
      </c>
    </row>
    <row r="57" spans="1:11" ht="124.5" customHeight="1" thickBot="1">
      <c r="A57" s="14">
        <v>8.1999999999999993</v>
      </c>
      <c r="B57" s="146" t="s">
        <v>164</v>
      </c>
      <c r="C57" s="146"/>
      <c r="D57" s="146"/>
      <c r="E57" s="147" t="s">
        <v>165</v>
      </c>
      <c r="F57" s="147"/>
      <c r="G57" s="147"/>
      <c r="H57" s="48" t="s">
        <v>85</v>
      </c>
      <c r="I57" s="43"/>
      <c r="J57" s="44">
        <v>10</v>
      </c>
      <c r="K57" s="45">
        <f t="shared" si="3"/>
        <v>0</v>
      </c>
    </row>
    <row r="58" spans="1:11" ht="120" customHeight="1">
      <c r="A58" s="42">
        <v>8.3000000000000007</v>
      </c>
      <c r="B58" s="170" t="s">
        <v>164</v>
      </c>
      <c r="C58" s="170"/>
      <c r="D58" s="170"/>
      <c r="E58" s="171" t="s">
        <v>166</v>
      </c>
      <c r="F58" s="171"/>
      <c r="G58" s="171"/>
      <c r="H58" s="49" t="s">
        <v>85</v>
      </c>
      <c r="I58" s="43"/>
      <c r="J58" s="44">
        <v>10</v>
      </c>
      <c r="K58" s="45">
        <f t="shared" si="3"/>
        <v>0</v>
      </c>
    </row>
    <row r="59" spans="1:11" ht="150" customHeight="1" thickBot="1">
      <c r="A59" s="14">
        <v>8.4</v>
      </c>
      <c r="B59" s="146" t="s">
        <v>167</v>
      </c>
      <c r="C59" s="146"/>
      <c r="D59" s="146"/>
      <c r="E59" s="147" t="s">
        <v>168</v>
      </c>
      <c r="F59" s="147"/>
      <c r="G59" s="147"/>
      <c r="H59" s="48" t="s">
        <v>85</v>
      </c>
      <c r="I59" s="28"/>
      <c r="J59" s="27">
        <v>30</v>
      </c>
      <c r="K59" s="45">
        <f t="shared" si="3"/>
        <v>0</v>
      </c>
    </row>
    <row r="60" spans="1:11" ht="148.5" customHeight="1">
      <c r="A60" s="42">
        <v>8.5</v>
      </c>
      <c r="B60" s="146" t="s">
        <v>169</v>
      </c>
      <c r="C60" s="146"/>
      <c r="D60" s="146"/>
      <c r="E60" s="147" t="s">
        <v>170</v>
      </c>
      <c r="F60" s="147"/>
      <c r="G60" s="147"/>
      <c r="H60" s="48" t="s">
        <v>85</v>
      </c>
      <c r="I60" s="28"/>
      <c r="J60" s="27">
        <v>45</v>
      </c>
      <c r="K60" s="25">
        <f t="shared" si="3"/>
        <v>0</v>
      </c>
    </row>
    <row r="61" spans="1:11" ht="172.5" customHeight="1" thickBot="1">
      <c r="A61" s="14">
        <v>8.6</v>
      </c>
      <c r="B61" s="146" t="s">
        <v>171</v>
      </c>
      <c r="C61" s="146"/>
      <c r="D61" s="146"/>
      <c r="E61" s="147" t="s">
        <v>172</v>
      </c>
      <c r="F61" s="147"/>
      <c r="G61" s="147"/>
      <c r="H61" s="48" t="s">
        <v>85</v>
      </c>
      <c r="I61" s="28"/>
      <c r="J61" s="27">
        <v>60</v>
      </c>
      <c r="K61" s="25">
        <f t="shared" si="3"/>
        <v>0</v>
      </c>
    </row>
    <row r="62" spans="1:11" ht="150" customHeight="1">
      <c r="A62" s="42">
        <v>8.6999999999999993</v>
      </c>
      <c r="B62" s="146" t="s">
        <v>173</v>
      </c>
      <c r="C62" s="146"/>
      <c r="D62" s="146"/>
      <c r="E62" s="147" t="s">
        <v>174</v>
      </c>
      <c r="F62" s="147"/>
      <c r="G62" s="147"/>
      <c r="H62" s="48" t="s">
        <v>85</v>
      </c>
      <c r="I62" s="28"/>
      <c r="J62" s="27">
        <v>50</v>
      </c>
      <c r="K62" s="25">
        <f t="shared" si="3"/>
        <v>0</v>
      </c>
    </row>
    <row r="63" spans="1:11" ht="195.75" customHeight="1" thickBot="1">
      <c r="A63" s="14">
        <v>8.8000000000000007</v>
      </c>
      <c r="B63" s="146" t="s">
        <v>175</v>
      </c>
      <c r="C63" s="146"/>
      <c r="D63" s="146"/>
      <c r="E63" s="147" t="s">
        <v>176</v>
      </c>
      <c r="F63" s="147"/>
      <c r="G63" s="147"/>
      <c r="H63" s="48" t="s">
        <v>85</v>
      </c>
      <c r="I63" s="28"/>
      <c r="J63" s="27">
        <v>75</v>
      </c>
      <c r="K63" s="25">
        <f t="shared" si="3"/>
        <v>0</v>
      </c>
    </row>
    <row r="64" spans="1:11" ht="150" customHeight="1">
      <c r="A64" s="42">
        <v>8.9</v>
      </c>
      <c r="B64" s="146" t="s">
        <v>177</v>
      </c>
      <c r="C64" s="146"/>
      <c r="D64" s="146"/>
      <c r="E64" s="147" t="s">
        <v>178</v>
      </c>
      <c r="F64" s="147"/>
      <c r="G64" s="147"/>
      <c r="H64" s="48" t="s">
        <v>72</v>
      </c>
      <c r="I64" s="28"/>
      <c r="J64" s="27">
        <v>5</v>
      </c>
      <c r="K64" s="25">
        <f t="shared" si="3"/>
        <v>0</v>
      </c>
    </row>
    <row r="65" spans="1:11" ht="129" hidden="1" customHeight="1">
      <c r="A65" s="40">
        <v>8.1</v>
      </c>
      <c r="B65" s="146" t="s">
        <v>179</v>
      </c>
      <c r="C65" s="146"/>
      <c r="D65" s="146"/>
      <c r="E65" s="147" t="s">
        <v>180</v>
      </c>
      <c r="F65" s="147"/>
      <c r="G65" s="147"/>
      <c r="H65" s="48" t="s">
        <v>72</v>
      </c>
      <c r="I65" s="28">
        <v>0</v>
      </c>
      <c r="J65" s="27">
        <v>4</v>
      </c>
      <c r="K65" s="25">
        <f t="shared" si="3"/>
        <v>0</v>
      </c>
    </row>
    <row r="66" spans="1:11" ht="121.5" hidden="1" customHeight="1">
      <c r="A66" s="40">
        <v>8.11</v>
      </c>
      <c r="B66" s="146" t="s">
        <v>181</v>
      </c>
      <c r="C66" s="146"/>
      <c r="D66" s="146"/>
      <c r="E66" s="147" t="s">
        <v>182</v>
      </c>
      <c r="F66" s="147"/>
      <c r="G66" s="147"/>
      <c r="H66" s="48" t="s">
        <v>72</v>
      </c>
      <c r="I66" s="28">
        <v>0</v>
      </c>
      <c r="J66" s="27">
        <v>6</v>
      </c>
      <c r="K66" s="25">
        <f t="shared" si="3"/>
        <v>0</v>
      </c>
    </row>
    <row r="67" spans="1:11" ht="121.5" hidden="1" customHeight="1">
      <c r="A67" s="40">
        <v>8.1199999999999992</v>
      </c>
      <c r="B67" s="146" t="s">
        <v>183</v>
      </c>
      <c r="C67" s="146"/>
      <c r="D67" s="146"/>
      <c r="E67" s="147" t="s">
        <v>184</v>
      </c>
      <c r="F67" s="147"/>
      <c r="G67" s="147"/>
      <c r="H67" s="48" t="s">
        <v>72</v>
      </c>
      <c r="I67" s="28">
        <v>0</v>
      </c>
      <c r="J67" s="27">
        <v>8</v>
      </c>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570</v>
      </c>
    </row>
  </sheetData>
  <mergeCells count="135">
    <mergeCell ref="B67:D67"/>
    <mergeCell ref="E67:G67"/>
    <mergeCell ref="A68:K68"/>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B52:D52"/>
    <mergeCell ref="E52:G52"/>
    <mergeCell ref="B53:D53"/>
    <mergeCell ref="E53:G53"/>
    <mergeCell ref="B54:D54"/>
    <mergeCell ref="E54:G54"/>
    <mergeCell ref="B49:D49"/>
    <mergeCell ref="E49:G49"/>
    <mergeCell ref="B50:D50"/>
    <mergeCell ref="E50:G50"/>
    <mergeCell ref="B51:D51"/>
    <mergeCell ref="E51:G51"/>
    <mergeCell ref="B46:D46"/>
    <mergeCell ref="E46:G46"/>
    <mergeCell ref="B47:D47"/>
    <mergeCell ref="E47:G47"/>
    <mergeCell ref="B48:D48"/>
    <mergeCell ref="E48:G48"/>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B10:D10"/>
    <mergeCell ref="E10:G10"/>
    <mergeCell ref="B11:D11"/>
    <mergeCell ref="E11:G11"/>
    <mergeCell ref="B12:D12"/>
    <mergeCell ref="E12:G12"/>
    <mergeCell ref="B7:D7"/>
    <mergeCell ref="E7:G7"/>
    <mergeCell ref="B8:D8"/>
    <mergeCell ref="E8:G8"/>
    <mergeCell ref="B9:D9"/>
    <mergeCell ref="E9:G9"/>
    <mergeCell ref="A4:B4"/>
    <mergeCell ref="C4:D4"/>
    <mergeCell ref="F4:G4"/>
    <mergeCell ref="I4:K4"/>
    <mergeCell ref="B6:D6"/>
    <mergeCell ref="E6:G6"/>
    <mergeCell ref="A1:K1"/>
    <mergeCell ref="A2:K2"/>
    <mergeCell ref="A3:B3"/>
    <mergeCell ref="C3:D3"/>
    <mergeCell ref="F3:G3"/>
    <mergeCell ref="I3:K3"/>
  </mergeCells>
  <printOptions horizontalCentered="1" verticalCentered="1"/>
  <pageMargins left="0" right="0" top="0" bottom="0" header="0" footer="0"/>
  <pageSetup scale="7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1">
    <tabColor theme="7"/>
  </sheetPr>
  <dimension ref="A1:K69"/>
  <sheetViews>
    <sheetView view="pageBreakPreview"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403</v>
      </c>
      <c r="B3" s="280"/>
      <c r="C3" s="276" t="s">
        <v>35</v>
      </c>
      <c r="D3" s="278"/>
      <c r="E3" s="37" t="s">
        <v>44</v>
      </c>
      <c r="F3" s="276" t="s">
        <v>45</v>
      </c>
      <c r="G3" s="277"/>
      <c r="H3" s="35" t="s">
        <v>46</v>
      </c>
      <c r="I3" s="276" t="s">
        <v>412</v>
      </c>
      <c r="J3" s="277"/>
      <c r="K3" s="278"/>
    </row>
    <row r="4" spans="1:11" ht="39.75" customHeight="1">
      <c r="A4" s="279" t="s">
        <v>405</v>
      </c>
      <c r="B4" s="280"/>
      <c r="C4" s="276">
        <v>119</v>
      </c>
      <c r="D4" s="278"/>
      <c r="E4" s="38" t="s">
        <v>49</v>
      </c>
      <c r="F4" s="301" t="s">
        <v>50</v>
      </c>
      <c r="G4" s="302"/>
      <c r="H4" s="36" t="s">
        <v>406</v>
      </c>
      <c r="I4" s="276">
        <v>26</v>
      </c>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customHeight="1">
      <c r="A7" s="13">
        <v>1</v>
      </c>
      <c r="B7" s="201" t="s">
        <v>59</v>
      </c>
      <c r="C7" s="201"/>
      <c r="D7" s="201"/>
      <c r="E7" s="201" t="s">
        <v>60</v>
      </c>
      <c r="F7" s="201"/>
      <c r="G7" s="201"/>
      <c r="H7" s="9"/>
      <c r="I7" s="3"/>
      <c r="J7" s="3"/>
      <c r="K7" s="3"/>
    </row>
    <row r="8" spans="1:11" ht="116.25" customHeight="1">
      <c r="A8" s="12">
        <v>1.1000000000000001</v>
      </c>
      <c r="B8" s="182" t="s">
        <v>61</v>
      </c>
      <c r="C8" s="183"/>
      <c r="D8" s="184"/>
      <c r="E8" s="185" t="s">
        <v>62</v>
      </c>
      <c r="F8" s="186"/>
      <c r="G8" s="187"/>
      <c r="H8" s="46" t="s">
        <v>63</v>
      </c>
      <c r="I8" s="28"/>
      <c r="J8" s="27">
        <v>15</v>
      </c>
      <c r="K8" s="25">
        <f>J8*I8</f>
        <v>0</v>
      </c>
    </row>
    <row r="9" spans="1:11" ht="126.75" customHeight="1">
      <c r="A9" s="12">
        <v>1.2</v>
      </c>
      <c r="B9" s="172" t="s">
        <v>64</v>
      </c>
      <c r="C9" s="172"/>
      <c r="D9" s="172"/>
      <c r="E9" s="174" t="s">
        <v>65</v>
      </c>
      <c r="F9" s="174"/>
      <c r="G9" s="174"/>
      <c r="H9" s="46" t="s">
        <v>63</v>
      </c>
      <c r="I9" s="28"/>
      <c r="J9" s="27">
        <v>15</v>
      </c>
      <c r="K9" s="25">
        <f>J9*I9</f>
        <v>0</v>
      </c>
    </row>
    <row r="10" spans="1:11" ht="25.5" customHeight="1">
      <c r="A10" s="90">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v>35</v>
      </c>
      <c r="J11" s="27">
        <v>4</v>
      </c>
      <c r="K11" s="25">
        <f t="shared" ref="K11:K16" si="0">J11*I11</f>
        <v>140</v>
      </c>
    </row>
    <row r="12" spans="1:11" ht="104.25" customHeight="1">
      <c r="A12" s="14">
        <v>2.2000000000000002</v>
      </c>
      <c r="B12" s="182" t="s">
        <v>70</v>
      </c>
      <c r="C12" s="183"/>
      <c r="D12" s="184"/>
      <c r="E12" s="185" t="s">
        <v>71</v>
      </c>
      <c r="F12" s="186"/>
      <c r="G12" s="187"/>
      <c r="H12" s="48" t="s">
        <v>72</v>
      </c>
      <c r="I12" s="28"/>
      <c r="J12" s="27">
        <v>8</v>
      </c>
      <c r="K12" s="25">
        <f t="shared" si="0"/>
        <v>0</v>
      </c>
    </row>
    <row r="13" spans="1:11" ht="93" customHeight="1">
      <c r="A13" s="14">
        <v>2.2999999999999998</v>
      </c>
      <c r="B13" s="182" t="s">
        <v>73</v>
      </c>
      <c r="C13" s="183"/>
      <c r="D13" s="184"/>
      <c r="E13" s="185" t="s">
        <v>74</v>
      </c>
      <c r="F13" s="186"/>
      <c r="G13" s="187"/>
      <c r="H13" s="48" t="s">
        <v>72</v>
      </c>
      <c r="I13" s="28">
        <v>45</v>
      </c>
      <c r="J13" s="27">
        <v>11</v>
      </c>
      <c r="K13" s="25">
        <f t="shared" si="0"/>
        <v>495</v>
      </c>
    </row>
    <row r="14" spans="1:11" ht="157.5" customHeight="1">
      <c r="A14" s="14">
        <v>2.4</v>
      </c>
      <c r="B14" s="182" t="s">
        <v>75</v>
      </c>
      <c r="C14" s="183"/>
      <c r="D14" s="184"/>
      <c r="E14" s="185" t="s">
        <v>76</v>
      </c>
      <c r="F14" s="186"/>
      <c r="G14" s="187"/>
      <c r="H14" s="46" t="s">
        <v>63</v>
      </c>
      <c r="I14" s="28">
        <v>35</v>
      </c>
      <c r="J14" s="27">
        <v>15</v>
      </c>
      <c r="K14" s="25">
        <f t="shared" si="0"/>
        <v>525</v>
      </c>
    </row>
    <row r="15" spans="1:11" ht="84" customHeight="1">
      <c r="A15" s="12">
        <v>2.5</v>
      </c>
      <c r="B15" s="182" t="s">
        <v>77</v>
      </c>
      <c r="C15" s="183"/>
      <c r="D15" s="184"/>
      <c r="E15" s="185" t="s">
        <v>78</v>
      </c>
      <c r="F15" s="186"/>
      <c r="G15" s="187"/>
      <c r="H15" s="46" t="s">
        <v>63</v>
      </c>
      <c r="I15" s="28"/>
      <c r="J15" s="27">
        <v>18</v>
      </c>
      <c r="K15" s="25">
        <f t="shared" si="0"/>
        <v>0</v>
      </c>
    </row>
    <row r="16" spans="1:11" ht="131.44999999999999" customHeight="1">
      <c r="A16" s="14">
        <v>2.6</v>
      </c>
      <c r="B16" s="182" t="s">
        <v>79</v>
      </c>
      <c r="C16" s="183"/>
      <c r="D16" s="184"/>
      <c r="E16" s="185" t="s">
        <v>80</v>
      </c>
      <c r="F16" s="186"/>
      <c r="G16" s="187"/>
      <c r="H16" s="46" t="s">
        <v>63</v>
      </c>
      <c r="I16" s="28"/>
      <c r="J16" s="27">
        <v>10</v>
      </c>
      <c r="K16" s="25">
        <f t="shared" si="0"/>
        <v>0</v>
      </c>
    </row>
    <row r="17" spans="1:11" ht="30" customHeight="1">
      <c r="A17" s="91">
        <v>3</v>
      </c>
      <c r="B17" s="286" t="s">
        <v>81</v>
      </c>
      <c r="C17" s="286"/>
      <c r="D17" s="286"/>
      <c r="E17" s="285" t="s">
        <v>82</v>
      </c>
      <c r="F17" s="285"/>
      <c r="G17" s="285"/>
      <c r="H17" s="47"/>
      <c r="I17" s="29"/>
      <c r="J17" s="26"/>
      <c r="K17" s="26"/>
    </row>
    <row r="18" spans="1:11" ht="90" customHeight="1">
      <c r="A18" s="12">
        <v>3.1</v>
      </c>
      <c r="B18" s="182" t="s">
        <v>83</v>
      </c>
      <c r="C18" s="183"/>
      <c r="D18" s="184"/>
      <c r="E18" s="185" t="s">
        <v>84</v>
      </c>
      <c r="F18" s="186"/>
      <c r="G18" s="187"/>
      <c r="H18" s="46" t="s">
        <v>85</v>
      </c>
      <c r="I18" s="28"/>
      <c r="J18" s="27">
        <v>50</v>
      </c>
      <c r="K18" s="25">
        <f t="shared" ref="K18:K23" si="1">J18*I18</f>
        <v>0</v>
      </c>
    </row>
    <row r="19" spans="1:11" ht="108.6" customHeight="1">
      <c r="A19" s="12">
        <v>3.2</v>
      </c>
      <c r="B19" s="182" t="s">
        <v>86</v>
      </c>
      <c r="C19" s="183"/>
      <c r="D19" s="184"/>
      <c r="E19" s="185" t="s">
        <v>87</v>
      </c>
      <c r="F19" s="186"/>
      <c r="G19" s="187"/>
      <c r="H19" s="46" t="s">
        <v>63</v>
      </c>
      <c r="I19" s="28"/>
      <c r="J19" s="27">
        <v>10</v>
      </c>
      <c r="K19" s="25">
        <f t="shared" si="1"/>
        <v>0</v>
      </c>
    </row>
    <row r="20" spans="1:11" ht="116.1" customHeight="1">
      <c r="A20" s="12">
        <v>3.3</v>
      </c>
      <c r="B20" s="182" t="s">
        <v>88</v>
      </c>
      <c r="C20" s="183"/>
      <c r="D20" s="184"/>
      <c r="E20" s="185" t="s">
        <v>89</v>
      </c>
      <c r="F20" s="186"/>
      <c r="G20" s="187"/>
      <c r="H20" s="46" t="s">
        <v>63</v>
      </c>
      <c r="I20" s="28"/>
      <c r="J20" s="27">
        <v>60</v>
      </c>
      <c r="K20" s="25">
        <f t="shared" si="1"/>
        <v>0</v>
      </c>
    </row>
    <row r="21" spans="1:11" ht="91.5" customHeight="1">
      <c r="A21" s="34">
        <v>3.4</v>
      </c>
      <c r="B21" s="182" t="s">
        <v>90</v>
      </c>
      <c r="C21" s="183"/>
      <c r="D21" s="184"/>
      <c r="E21" s="185" t="s">
        <v>91</v>
      </c>
      <c r="F21" s="186"/>
      <c r="G21" s="187"/>
      <c r="H21" s="48" t="s">
        <v>85</v>
      </c>
      <c r="I21" s="28"/>
      <c r="J21" s="27">
        <v>25</v>
      </c>
      <c r="K21" s="25">
        <f t="shared" si="1"/>
        <v>0</v>
      </c>
    </row>
    <row r="22" spans="1:11" ht="119.1" customHeight="1">
      <c r="A22" s="34">
        <v>3.5</v>
      </c>
      <c r="B22" s="182" t="s">
        <v>92</v>
      </c>
      <c r="C22" s="183"/>
      <c r="D22" s="184"/>
      <c r="E22" s="185" t="s">
        <v>93</v>
      </c>
      <c r="F22" s="186"/>
      <c r="G22" s="187"/>
      <c r="H22" s="46" t="s">
        <v>63</v>
      </c>
      <c r="I22" s="28"/>
      <c r="J22" s="27">
        <v>50</v>
      </c>
      <c r="K22" s="25">
        <f t="shared" si="1"/>
        <v>0</v>
      </c>
    </row>
    <row r="23" spans="1:11" ht="91.5" customHeight="1">
      <c r="A23" s="34">
        <v>3.6</v>
      </c>
      <c r="B23" s="182" t="s">
        <v>94</v>
      </c>
      <c r="C23" s="183"/>
      <c r="D23" s="184"/>
      <c r="E23" s="185" t="s">
        <v>95</v>
      </c>
      <c r="F23" s="186"/>
      <c r="G23" s="187"/>
      <c r="H23" s="48" t="s">
        <v>85</v>
      </c>
      <c r="I23" s="28"/>
      <c r="J23" s="27">
        <v>25</v>
      </c>
      <c r="K23" s="25">
        <f t="shared" si="1"/>
        <v>0</v>
      </c>
    </row>
    <row r="24" spans="1:11" ht="28.5" customHeight="1">
      <c r="A24" s="92">
        <v>4</v>
      </c>
      <c r="B24" s="285" t="s">
        <v>96</v>
      </c>
      <c r="C24" s="285"/>
      <c r="D24" s="285"/>
      <c r="E24" s="285" t="s">
        <v>97</v>
      </c>
      <c r="F24" s="285"/>
      <c r="G24" s="285"/>
      <c r="H24" s="47"/>
      <c r="I24" s="29"/>
      <c r="J24" s="26"/>
      <c r="K24" s="26"/>
    </row>
    <row r="25" spans="1:11" ht="148.5" customHeight="1">
      <c r="A25" s="12">
        <v>4.0999999999999996</v>
      </c>
      <c r="B25" s="182" t="s">
        <v>98</v>
      </c>
      <c r="C25" s="183"/>
      <c r="D25" s="184"/>
      <c r="E25" s="185" t="s">
        <v>99</v>
      </c>
      <c r="F25" s="186"/>
      <c r="G25" s="187"/>
      <c r="H25" s="46" t="s">
        <v>63</v>
      </c>
      <c r="I25" s="28"/>
      <c r="J25" s="27">
        <v>110</v>
      </c>
      <c r="K25" s="25">
        <f>J25*I25</f>
        <v>0</v>
      </c>
    </row>
    <row r="26" spans="1:11" ht="112.5" customHeight="1">
      <c r="A26" s="14">
        <v>4.2</v>
      </c>
      <c r="B26" s="182" t="s">
        <v>100</v>
      </c>
      <c r="C26" s="183"/>
      <c r="D26" s="184"/>
      <c r="E26" s="185" t="s">
        <v>101</v>
      </c>
      <c r="F26" s="186"/>
      <c r="G26" s="187"/>
      <c r="H26" s="46" t="s">
        <v>63</v>
      </c>
      <c r="I26" s="28"/>
      <c r="J26" s="27">
        <v>90</v>
      </c>
      <c r="K26" s="25">
        <f>J26*I26</f>
        <v>0</v>
      </c>
    </row>
    <row r="27" spans="1:11" ht="89.1" customHeight="1">
      <c r="A27" s="12">
        <v>4.3</v>
      </c>
      <c r="B27" s="182" t="s">
        <v>102</v>
      </c>
      <c r="C27" s="183"/>
      <c r="D27" s="184"/>
      <c r="E27" s="185" t="s">
        <v>103</v>
      </c>
      <c r="F27" s="186"/>
      <c r="G27" s="187"/>
      <c r="H27" s="46" t="s">
        <v>63</v>
      </c>
      <c r="I27" s="28"/>
      <c r="J27" s="27">
        <v>90</v>
      </c>
      <c r="K27" s="25">
        <f>J27*I27</f>
        <v>0</v>
      </c>
    </row>
    <row r="28" spans="1:11" ht="97.5" customHeight="1">
      <c r="A28" s="14">
        <v>4.4000000000000004</v>
      </c>
      <c r="B28" s="182" t="s">
        <v>104</v>
      </c>
      <c r="C28" s="183"/>
      <c r="D28" s="184"/>
      <c r="E28" s="185" t="s">
        <v>105</v>
      </c>
      <c r="F28" s="186"/>
      <c r="G28" s="187"/>
      <c r="H28" s="49" t="s">
        <v>106</v>
      </c>
      <c r="I28" s="28"/>
      <c r="J28" s="27">
        <v>8</v>
      </c>
      <c r="K28" s="25">
        <f>J28*I28</f>
        <v>0</v>
      </c>
    </row>
    <row r="29" spans="1:11" ht="137.25" customHeight="1">
      <c r="A29" s="14">
        <v>4.5</v>
      </c>
      <c r="B29" s="182" t="s">
        <v>107</v>
      </c>
      <c r="C29" s="183"/>
      <c r="D29" s="184"/>
      <c r="E29" s="185" t="s">
        <v>108</v>
      </c>
      <c r="F29" s="186"/>
      <c r="G29" s="187"/>
      <c r="H29" s="49" t="s">
        <v>106</v>
      </c>
      <c r="I29" s="28"/>
      <c r="J29" s="27">
        <v>35</v>
      </c>
      <c r="K29" s="25">
        <f>J29*I29</f>
        <v>0</v>
      </c>
    </row>
    <row r="30" spans="1:11" ht="33" customHeight="1">
      <c r="A30" s="92">
        <v>5</v>
      </c>
      <c r="B30" s="285" t="s">
        <v>109</v>
      </c>
      <c r="C30" s="285"/>
      <c r="D30" s="285"/>
      <c r="E30" s="285" t="s">
        <v>110</v>
      </c>
      <c r="F30" s="285"/>
      <c r="G30" s="285"/>
      <c r="H30" s="47"/>
      <c r="I30" s="30"/>
      <c r="J30" s="26"/>
      <c r="K30" s="26"/>
    </row>
    <row r="31" spans="1:11" ht="167.25" customHeight="1">
      <c r="A31" s="14">
        <v>5.0999999999999996</v>
      </c>
      <c r="B31" s="172" t="s">
        <v>111</v>
      </c>
      <c r="C31" s="172"/>
      <c r="D31" s="172"/>
      <c r="E31" s="174" t="s">
        <v>112</v>
      </c>
      <c r="F31" s="174"/>
      <c r="G31" s="174"/>
      <c r="H31" s="48" t="s">
        <v>72</v>
      </c>
      <c r="I31" s="28"/>
      <c r="J31" s="27">
        <v>10</v>
      </c>
      <c r="K31" s="25">
        <f>J31*I31</f>
        <v>0</v>
      </c>
    </row>
    <row r="32" spans="1:11" ht="135" customHeight="1">
      <c r="A32" s="14">
        <v>5.2</v>
      </c>
      <c r="B32" s="172" t="s">
        <v>113</v>
      </c>
      <c r="C32" s="172"/>
      <c r="D32" s="172"/>
      <c r="E32" s="287" t="s">
        <v>114</v>
      </c>
      <c r="F32" s="287"/>
      <c r="G32" s="287"/>
      <c r="H32" s="48" t="s">
        <v>63</v>
      </c>
      <c r="I32" s="28"/>
      <c r="J32" s="27">
        <v>35</v>
      </c>
      <c r="K32" s="25">
        <f>J32*I32</f>
        <v>0</v>
      </c>
    </row>
    <row r="33" spans="1:11" ht="33" customHeight="1">
      <c r="A33" s="93">
        <v>6</v>
      </c>
      <c r="B33" s="288" t="s">
        <v>115</v>
      </c>
      <c r="C33" s="289"/>
      <c r="D33" s="290"/>
      <c r="E33" s="288" t="s">
        <v>116</v>
      </c>
      <c r="F33" s="289"/>
      <c r="G33" s="290"/>
      <c r="H33" s="50"/>
      <c r="I33" s="30"/>
      <c r="J33" s="26"/>
      <c r="K33" s="26"/>
    </row>
    <row r="34" spans="1:11" ht="112.5" customHeight="1">
      <c r="A34" s="12">
        <v>6.1</v>
      </c>
      <c r="B34" s="182" t="s">
        <v>117</v>
      </c>
      <c r="C34" s="183"/>
      <c r="D34" s="184"/>
      <c r="E34" s="185" t="s">
        <v>118</v>
      </c>
      <c r="F34" s="186"/>
      <c r="G34" s="187"/>
      <c r="H34" s="46" t="s">
        <v>85</v>
      </c>
      <c r="I34" s="28"/>
      <c r="J34" s="27">
        <v>200</v>
      </c>
      <c r="K34" s="25">
        <f>J34*I34</f>
        <v>0</v>
      </c>
    </row>
    <row r="35" spans="1:11" ht="113.25" customHeight="1">
      <c r="A35" s="12">
        <v>6.2</v>
      </c>
      <c r="B35" s="182" t="s">
        <v>119</v>
      </c>
      <c r="C35" s="183"/>
      <c r="D35" s="184"/>
      <c r="E35" s="185" t="s">
        <v>120</v>
      </c>
      <c r="F35" s="186"/>
      <c r="G35" s="187"/>
      <c r="H35" s="48" t="s">
        <v>85</v>
      </c>
      <c r="I35" s="28"/>
      <c r="J35" s="27">
        <v>200</v>
      </c>
      <c r="K35" s="25">
        <f>J35*I35</f>
        <v>0</v>
      </c>
    </row>
    <row r="36" spans="1:11" ht="113.25" customHeight="1">
      <c r="A36" s="12">
        <v>6.3</v>
      </c>
      <c r="B36" s="172" t="s">
        <v>121</v>
      </c>
      <c r="C36" s="172"/>
      <c r="D36" s="172"/>
      <c r="E36" s="174" t="s">
        <v>122</v>
      </c>
      <c r="F36" s="174"/>
      <c r="G36" s="174"/>
      <c r="H36" s="48" t="s">
        <v>85</v>
      </c>
      <c r="I36" s="28"/>
      <c r="J36" s="27">
        <v>250</v>
      </c>
      <c r="K36" s="25">
        <f t="shared" ref="K36:K54" si="2">J36*I36</f>
        <v>0</v>
      </c>
    </row>
    <row r="37" spans="1:11" ht="113.25" customHeight="1">
      <c r="A37" s="12">
        <v>6.4</v>
      </c>
      <c r="B37" s="172" t="s">
        <v>123</v>
      </c>
      <c r="C37" s="172"/>
      <c r="D37" s="172"/>
      <c r="E37" s="174" t="s">
        <v>124</v>
      </c>
      <c r="F37" s="174"/>
      <c r="G37" s="174"/>
      <c r="H37" s="48" t="s">
        <v>85</v>
      </c>
      <c r="I37" s="28"/>
      <c r="J37" s="27">
        <v>210</v>
      </c>
      <c r="K37" s="25">
        <f t="shared" si="2"/>
        <v>0</v>
      </c>
    </row>
    <row r="38" spans="1:11" ht="113.25" customHeight="1">
      <c r="A38" s="12">
        <v>6.5</v>
      </c>
      <c r="B38" s="172" t="s">
        <v>125</v>
      </c>
      <c r="C38" s="172"/>
      <c r="D38" s="172"/>
      <c r="E38" s="174" t="s">
        <v>126</v>
      </c>
      <c r="F38" s="174"/>
      <c r="G38" s="174"/>
      <c r="H38" s="48" t="s">
        <v>72</v>
      </c>
      <c r="I38" s="28"/>
      <c r="J38" s="27">
        <v>15</v>
      </c>
      <c r="K38" s="25">
        <f t="shared" si="2"/>
        <v>0</v>
      </c>
    </row>
    <row r="39" spans="1:11" ht="87.75" customHeight="1">
      <c r="A39" s="12">
        <v>6.6</v>
      </c>
      <c r="B39" s="172" t="s">
        <v>127</v>
      </c>
      <c r="C39" s="172"/>
      <c r="D39" s="172"/>
      <c r="E39" s="174" t="s">
        <v>128</v>
      </c>
      <c r="F39" s="174"/>
      <c r="G39" s="174"/>
      <c r="H39" s="48" t="s">
        <v>85</v>
      </c>
      <c r="I39" s="28"/>
      <c r="J39" s="27">
        <v>30</v>
      </c>
      <c r="K39" s="25">
        <f t="shared" si="2"/>
        <v>0</v>
      </c>
    </row>
    <row r="40" spans="1:11" ht="113.25" customHeight="1">
      <c r="A40" s="12">
        <v>6.7</v>
      </c>
      <c r="B40" s="172" t="s">
        <v>129</v>
      </c>
      <c r="C40" s="172"/>
      <c r="D40" s="172"/>
      <c r="E40" s="174" t="s">
        <v>130</v>
      </c>
      <c r="F40" s="174"/>
      <c r="G40" s="174"/>
      <c r="H40" s="48" t="s">
        <v>72</v>
      </c>
      <c r="I40" s="28"/>
      <c r="J40" s="27">
        <v>20</v>
      </c>
      <c r="K40" s="25">
        <f t="shared" si="2"/>
        <v>0</v>
      </c>
    </row>
    <row r="41" spans="1:11" ht="137.1" customHeight="1">
      <c r="A41" s="12">
        <v>6.8</v>
      </c>
      <c r="B41" s="172" t="s">
        <v>131</v>
      </c>
      <c r="C41" s="172"/>
      <c r="D41" s="172"/>
      <c r="E41" s="174" t="s">
        <v>132</v>
      </c>
      <c r="F41" s="174"/>
      <c r="G41" s="174"/>
      <c r="H41" s="48" t="s">
        <v>85</v>
      </c>
      <c r="I41" s="28"/>
      <c r="J41" s="27">
        <v>175</v>
      </c>
      <c r="K41" s="25">
        <f t="shared" si="2"/>
        <v>0</v>
      </c>
    </row>
    <row r="42" spans="1:11" ht="72" customHeight="1">
      <c r="A42" s="12">
        <v>6.9</v>
      </c>
      <c r="B42" s="172" t="s">
        <v>133</v>
      </c>
      <c r="C42" s="172"/>
      <c r="D42" s="172"/>
      <c r="E42" s="174" t="s">
        <v>134</v>
      </c>
      <c r="F42" s="174"/>
      <c r="G42" s="174"/>
      <c r="H42" s="48" t="s">
        <v>85</v>
      </c>
      <c r="I42" s="28"/>
      <c r="J42" s="27">
        <v>35</v>
      </c>
      <c r="K42" s="25">
        <f t="shared" si="2"/>
        <v>0</v>
      </c>
    </row>
    <row r="43" spans="1:11" ht="75" customHeight="1">
      <c r="A43" s="40">
        <v>6.1</v>
      </c>
      <c r="B43" s="172" t="s">
        <v>135</v>
      </c>
      <c r="C43" s="172"/>
      <c r="D43" s="172"/>
      <c r="E43" s="174" t="s">
        <v>136</v>
      </c>
      <c r="F43" s="174"/>
      <c r="G43" s="174"/>
      <c r="H43" s="48" t="s">
        <v>85</v>
      </c>
      <c r="I43" s="28"/>
      <c r="J43" s="27">
        <v>20</v>
      </c>
      <c r="K43" s="25">
        <f t="shared" si="2"/>
        <v>0</v>
      </c>
    </row>
    <row r="44" spans="1:11" ht="57.75" customHeight="1">
      <c r="A44" s="40">
        <v>6.11</v>
      </c>
      <c r="B44" s="172" t="s">
        <v>137</v>
      </c>
      <c r="C44" s="172"/>
      <c r="D44" s="172"/>
      <c r="E44" s="174" t="s">
        <v>138</v>
      </c>
      <c r="F44" s="174"/>
      <c r="G44" s="174"/>
      <c r="H44" s="48" t="s">
        <v>85</v>
      </c>
      <c r="I44" s="28"/>
      <c r="J44" s="27">
        <v>120</v>
      </c>
      <c r="K44" s="25">
        <f t="shared" si="2"/>
        <v>0</v>
      </c>
    </row>
    <row r="45" spans="1:11" ht="111" customHeight="1">
      <c r="A45" s="40">
        <v>6.12</v>
      </c>
      <c r="B45" s="172" t="s">
        <v>139</v>
      </c>
      <c r="C45" s="172"/>
      <c r="D45" s="172"/>
      <c r="E45" s="174" t="s">
        <v>140</v>
      </c>
      <c r="F45" s="174"/>
      <c r="G45" s="174"/>
      <c r="H45" s="48" t="s">
        <v>85</v>
      </c>
      <c r="I45" s="28"/>
      <c r="J45" s="27">
        <v>90</v>
      </c>
      <c r="K45" s="25">
        <f t="shared" si="2"/>
        <v>0</v>
      </c>
    </row>
    <row r="46" spans="1:11" ht="106.35" customHeight="1">
      <c r="A46" s="40">
        <v>6.13</v>
      </c>
      <c r="B46" s="172" t="s">
        <v>141</v>
      </c>
      <c r="C46" s="172"/>
      <c r="D46" s="172"/>
      <c r="E46" s="174" t="s">
        <v>142</v>
      </c>
      <c r="F46" s="174"/>
      <c r="G46" s="174"/>
      <c r="H46" s="48" t="s">
        <v>85</v>
      </c>
      <c r="I46" s="28"/>
      <c r="J46" s="27">
        <v>90</v>
      </c>
      <c r="K46" s="25">
        <f t="shared" si="2"/>
        <v>0</v>
      </c>
    </row>
    <row r="47" spans="1:11" ht="97.35" customHeight="1">
      <c r="A47" s="40">
        <v>6.14</v>
      </c>
      <c r="B47" s="172" t="s">
        <v>143</v>
      </c>
      <c r="C47" s="172"/>
      <c r="D47" s="172"/>
      <c r="E47" s="173" t="s">
        <v>144</v>
      </c>
      <c r="F47" s="173"/>
      <c r="G47" s="173"/>
      <c r="H47" s="48" t="s">
        <v>85</v>
      </c>
      <c r="I47" s="28"/>
      <c r="J47" s="27">
        <v>220</v>
      </c>
      <c r="K47" s="25">
        <f t="shared" si="2"/>
        <v>0</v>
      </c>
    </row>
    <row r="48" spans="1:11" ht="113.45" customHeight="1">
      <c r="A48" s="40">
        <v>6.15</v>
      </c>
      <c r="B48" s="172" t="s">
        <v>145</v>
      </c>
      <c r="C48" s="172"/>
      <c r="D48" s="172"/>
      <c r="E48" s="174" t="s">
        <v>146</v>
      </c>
      <c r="F48" s="174"/>
      <c r="G48" s="174"/>
      <c r="H48" s="48" t="s">
        <v>85</v>
      </c>
      <c r="I48" s="28"/>
      <c r="J48" s="27">
        <v>120</v>
      </c>
      <c r="K48" s="25">
        <f t="shared" si="2"/>
        <v>0</v>
      </c>
    </row>
    <row r="49" spans="1:11" ht="97.5" customHeight="1">
      <c r="A49" s="40">
        <v>6.16</v>
      </c>
      <c r="B49" s="172" t="s">
        <v>147</v>
      </c>
      <c r="C49" s="172"/>
      <c r="D49" s="172"/>
      <c r="E49" s="173" t="s">
        <v>148</v>
      </c>
      <c r="F49" s="173"/>
      <c r="G49" s="173"/>
      <c r="H49" s="48" t="s">
        <v>85</v>
      </c>
      <c r="I49" s="28"/>
      <c r="J49" s="27">
        <v>175</v>
      </c>
      <c r="K49" s="25">
        <f t="shared" si="2"/>
        <v>0</v>
      </c>
    </row>
    <row r="50" spans="1:11" ht="110.1" customHeight="1">
      <c r="A50" s="40">
        <v>6.17</v>
      </c>
      <c r="B50" s="172" t="s">
        <v>149</v>
      </c>
      <c r="C50" s="172"/>
      <c r="D50" s="172"/>
      <c r="E50" s="174" t="s">
        <v>150</v>
      </c>
      <c r="F50" s="174"/>
      <c r="G50" s="174"/>
      <c r="H50" s="48" t="s">
        <v>85</v>
      </c>
      <c r="I50" s="28"/>
      <c r="J50" s="27">
        <v>185</v>
      </c>
      <c r="K50" s="25">
        <f t="shared" si="2"/>
        <v>0</v>
      </c>
    </row>
    <row r="51" spans="1:11" ht="138.6" customHeight="1">
      <c r="A51" s="40">
        <v>6.1800000000000104</v>
      </c>
      <c r="B51" s="172" t="s">
        <v>151</v>
      </c>
      <c r="C51" s="172"/>
      <c r="D51" s="172"/>
      <c r="E51" s="174" t="s">
        <v>152</v>
      </c>
      <c r="F51" s="174"/>
      <c r="G51" s="174"/>
      <c r="H51" s="48" t="s">
        <v>153</v>
      </c>
      <c r="I51" s="28"/>
      <c r="J51" s="27">
        <v>120</v>
      </c>
      <c r="K51" s="25">
        <f t="shared" si="2"/>
        <v>0</v>
      </c>
    </row>
    <row r="52" spans="1:11" ht="31.5" customHeight="1">
      <c r="A52" s="94">
        <v>7</v>
      </c>
      <c r="B52" s="291" t="s">
        <v>154</v>
      </c>
      <c r="C52" s="292"/>
      <c r="D52" s="293"/>
      <c r="E52" s="294" t="s">
        <v>155</v>
      </c>
      <c r="F52" s="294"/>
      <c r="G52" s="294"/>
      <c r="H52" s="51"/>
      <c r="I52" s="32"/>
      <c r="J52" s="32"/>
      <c r="K52" s="33"/>
    </row>
    <row r="53" spans="1:11" ht="113.25" customHeight="1">
      <c r="A53" s="14">
        <v>7.1</v>
      </c>
      <c r="B53" s="172" t="s">
        <v>156</v>
      </c>
      <c r="C53" s="172"/>
      <c r="D53" s="172"/>
      <c r="E53" s="174" t="s">
        <v>157</v>
      </c>
      <c r="F53" s="174"/>
      <c r="G53" s="174"/>
      <c r="H53" s="48"/>
      <c r="I53" s="28"/>
      <c r="J53" s="27">
        <v>25</v>
      </c>
      <c r="K53" s="25">
        <f t="shared" si="2"/>
        <v>0</v>
      </c>
    </row>
    <row r="54" spans="1:11" ht="113.25" customHeight="1">
      <c r="A54" s="14">
        <v>7.2</v>
      </c>
      <c r="B54" s="172" t="s">
        <v>158</v>
      </c>
      <c r="C54" s="172"/>
      <c r="D54" s="172"/>
      <c r="E54" s="173" t="s">
        <v>159</v>
      </c>
      <c r="F54" s="173"/>
      <c r="G54" s="173"/>
      <c r="H54" s="48"/>
      <c r="I54" s="28"/>
      <c r="J54" s="27">
        <v>25</v>
      </c>
      <c r="K54" s="25">
        <f t="shared" si="2"/>
        <v>0</v>
      </c>
    </row>
    <row r="55" spans="1:11" ht="31.5" customHeight="1" thickBot="1">
      <c r="A55" s="94">
        <v>8</v>
      </c>
      <c r="B55" s="291" t="s">
        <v>160</v>
      </c>
      <c r="C55" s="292"/>
      <c r="D55" s="293"/>
      <c r="E55" s="294" t="s">
        <v>161</v>
      </c>
      <c r="F55" s="294"/>
      <c r="G55" s="294"/>
      <c r="H55" s="51"/>
      <c r="I55" s="32"/>
      <c r="J55" s="32"/>
      <c r="K55" s="33"/>
    </row>
    <row r="56" spans="1:11" ht="127.5" customHeight="1" thickBot="1">
      <c r="A56" s="42">
        <v>8.1</v>
      </c>
      <c r="B56" s="295" t="s">
        <v>162</v>
      </c>
      <c r="C56" s="296"/>
      <c r="D56" s="297"/>
      <c r="E56" s="298" t="s">
        <v>163</v>
      </c>
      <c r="F56" s="299"/>
      <c r="G56" s="300"/>
      <c r="H56" s="52" t="s">
        <v>85</v>
      </c>
      <c r="I56" s="43"/>
      <c r="J56" s="44">
        <v>50</v>
      </c>
      <c r="K56" s="45">
        <f t="shared" ref="K56:K67" si="3">I56*J56</f>
        <v>0</v>
      </c>
    </row>
    <row r="57" spans="1:11" ht="124.5" customHeight="1" thickBot="1">
      <c r="A57" s="14">
        <v>8.1999999999999993</v>
      </c>
      <c r="B57" s="146" t="s">
        <v>164</v>
      </c>
      <c r="C57" s="146"/>
      <c r="D57" s="146"/>
      <c r="E57" s="147" t="s">
        <v>165</v>
      </c>
      <c r="F57" s="147"/>
      <c r="G57" s="147"/>
      <c r="H57" s="48" t="s">
        <v>85</v>
      </c>
      <c r="I57" s="43"/>
      <c r="J57" s="44">
        <v>10</v>
      </c>
      <c r="K57" s="45">
        <f t="shared" si="3"/>
        <v>0</v>
      </c>
    </row>
    <row r="58" spans="1:11" ht="120" customHeight="1">
      <c r="A58" s="42">
        <v>8.3000000000000007</v>
      </c>
      <c r="B58" s="170" t="s">
        <v>164</v>
      </c>
      <c r="C58" s="170"/>
      <c r="D58" s="170"/>
      <c r="E58" s="171" t="s">
        <v>166</v>
      </c>
      <c r="F58" s="171"/>
      <c r="G58" s="171"/>
      <c r="H58" s="49" t="s">
        <v>85</v>
      </c>
      <c r="I58" s="43"/>
      <c r="J58" s="44">
        <v>10</v>
      </c>
      <c r="K58" s="45">
        <f t="shared" si="3"/>
        <v>0</v>
      </c>
    </row>
    <row r="59" spans="1:11" ht="150" customHeight="1" thickBot="1">
      <c r="A59" s="14">
        <v>8.4</v>
      </c>
      <c r="B59" s="146" t="s">
        <v>167</v>
      </c>
      <c r="C59" s="146"/>
      <c r="D59" s="146"/>
      <c r="E59" s="147" t="s">
        <v>168</v>
      </c>
      <c r="F59" s="147"/>
      <c r="G59" s="147"/>
      <c r="H59" s="48" t="s">
        <v>85</v>
      </c>
      <c r="I59" s="28"/>
      <c r="J59" s="27">
        <v>30</v>
      </c>
      <c r="K59" s="45">
        <f t="shared" si="3"/>
        <v>0</v>
      </c>
    </row>
    <row r="60" spans="1:11" ht="148.5" customHeight="1">
      <c r="A60" s="42">
        <v>8.5</v>
      </c>
      <c r="B60" s="146" t="s">
        <v>169</v>
      </c>
      <c r="C60" s="146"/>
      <c r="D60" s="146"/>
      <c r="E60" s="147" t="s">
        <v>170</v>
      </c>
      <c r="F60" s="147"/>
      <c r="G60" s="147"/>
      <c r="H60" s="48" t="s">
        <v>85</v>
      </c>
      <c r="I60" s="28"/>
      <c r="J60" s="27">
        <v>45</v>
      </c>
      <c r="K60" s="25">
        <f t="shared" si="3"/>
        <v>0</v>
      </c>
    </row>
    <row r="61" spans="1:11" ht="172.5" customHeight="1" thickBot="1">
      <c r="A61" s="14">
        <v>8.6</v>
      </c>
      <c r="B61" s="146" t="s">
        <v>171</v>
      </c>
      <c r="C61" s="146"/>
      <c r="D61" s="146"/>
      <c r="E61" s="147" t="s">
        <v>172</v>
      </c>
      <c r="F61" s="147"/>
      <c r="G61" s="147"/>
      <c r="H61" s="48" t="s">
        <v>85</v>
      </c>
      <c r="I61" s="28"/>
      <c r="J61" s="27">
        <v>60</v>
      </c>
      <c r="K61" s="25">
        <f t="shared" si="3"/>
        <v>0</v>
      </c>
    </row>
    <row r="62" spans="1:11" ht="150" customHeight="1">
      <c r="A62" s="42">
        <v>8.6999999999999993</v>
      </c>
      <c r="B62" s="146" t="s">
        <v>173</v>
      </c>
      <c r="C62" s="146"/>
      <c r="D62" s="146"/>
      <c r="E62" s="147" t="s">
        <v>174</v>
      </c>
      <c r="F62" s="147"/>
      <c r="G62" s="147"/>
      <c r="H62" s="48" t="s">
        <v>85</v>
      </c>
      <c r="I62" s="28"/>
      <c r="J62" s="27">
        <v>50</v>
      </c>
      <c r="K62" s="25">
        <f t="shared" si="3"/>
        <v>0</v>
      </c>
    </row>
    <row r="63" spans="1:11" ht="195.75" customHeight="1" thickBot="1">
      <c r="A63" s="14">
        <v>8.8000000000000007</v>
      </c>
      <c r="B63" s="146" t="s">
        <v>175</v>
      </c>
      <c r="C63" s="146"/>
      <c r="D63" s="146"/>
      <c r="E63" s="147" t="s">
        <v>176</v>
      </c>
      <c r="F63" s="147"/>
      <c r="G63" s="147"/>
      <c r="H63" s="48" t="s">
        <v>85</v>
      </c>
      <c r="I63" s="28"/>
      <c r="J63" s="27">
        <v>75</v>
      </c>
      <c r="K63" s="25">
        <f t="shared" si="3"/>
        <v>0</v>
      </c>
    </row>
    <row r="64" spans="1:11" ht="150" customHeight="1">
      <c r="A64" s="42">
        <v>8.9</v>
      </c>
      <c r="B64" s="146" t="s">
        <v>177</v>
      </c>
      <c r="C64" s="146"/>
      <c r="D64" s="146"/>
      <c r="E64" s="147" t="s">
        <v>178</v>
      </c>
      <c r="F64" s="147"/>
      <c r="G64" s="147"/>
      <c r="H64" s="48" t="s">
        <v>72</v>
      </c>
      <c r="I64" s="28"/>
      <c r="J64" s="27">
        <v>5</v>
      </c>
      <c r="K64" s="25">
        <f t="shared" si="3"/>
        <v>0</v>
      </c>
    </row>
    <row r="65" spans="1:11" ht="129" hidden="1" customHeight="1">
      <c r="A65" s="40">
        <v>8.1</v>
      </c>
      <c r="B65" s="146" t="s">
        <v>179</v>
      </c>
      <c r="C65" s="146"/>
      <c r="D65" s="146"/>
      <c r="E65" s="147" t="s">
        <v>180</v>
      </c>
      <c r="F65" s="147"/>
      <c r="G65" s="147"/>
      <c r="H65" s="48" t="s">
        <v>72</v>
      </c>
      <c r="I65" s="28">
        <v>0</v>
      </c>
      <c r="J65" s="27">
        <v>4</v>
      </c>
      <c r="K65" s="25">
        <f t="shared" si="3"/>
        <v>0</v>
      </c>
    </row>
    <row r="66" spans="1:11" ht="121.5" hidden="1" customHeight="1">
      <c r="A66" s="40">
        <v>8.11</v>
      </c>
      <c r="B66" s="146" t="s">
        <v>181</v>
      </c>
      <c r="C66" s="146"/>
      <c r="D66" s="146"/>
      <c r="E66" s="147" t="s">
        <v>182</v>
      </c>
      <c r="F66" s="147"/>
      <c r="G66" s="147"/>
      <c r="H66" s="48" t="s">
        <v>72</v>
      </c>
      <c r="I66" s="28">
        <v>0</v>
      </c>
      <c r="J66" s="27">
        <v>6</v>
      </c>
      <c r="K66" s="25">
        <f t="shared" si="3"/>
        <v>0</v>
      </c>
    </row>
    <row r="67" spans="1:11" ht="121.5" hidden="1" customHeight="1">
      <c r="A67" s="40">
        <v>8.1199999999999992</v>
      </c>
      <c r="B67" s="146" t="s">
        <v>183</v>
      </c>
      <c r="C67" s="146"/>
      <c r="D67" s="146"/>
      <c r="E67" s="147" t="s">
        <v>184</v>
      </c>
      <c r="F67" s="147"/>
      <c r="G67" s="147"/>
      <c r="H67" s="48" t="s">
        <v>72</v>
      </c>
      <c r="I67" s="28">
        <v>0</v>
      </c>
      <c r="J67" s="27">
        <v>8</v>
      </c>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1160</v>
      </c>
    </row>
  </sheetData>
  <mergeCells count="135">
    <mergeCell ref="B67:D67"/>
    <mergeCell ref="E67:G67"/>
    <mergeCell ref="A68:K68"/>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B52:D52"/>
    <mergeCell ref="E52:G52"/>
    <mergeCell ref="B53:D53"/>
    <mergeCell ref="E53:G53"/>
    <mergeCell ref="B54:D54"/>
    <mergeCell ref="E54:G54"/>
    <mergeCell ref="B49:D49"/>
    <mergeCell ref="E49:G49"/>
    <mergeCell ref="B50:D50"/>
    <mergeCell ref="E50:G50"/>
    <mergeCell ref="B51:D51"/>
    <mergeCell ref="E51:G51"/>
    <mergeCell ref="B46:D46"/>
    <mergeCell ref="E46:G46"/>
    <mergeCell ref="B47:D47"/>
    <mergeCell ref="E47:G47"/>
    <mergeCell ref="B48:D48"/>
    <mergeCell ref="E48:G48"/>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B10:D10"/>
    <mergeCell ref="E10:G10"/>
    <mergeCell ref="B11:D11"/>
    <mergeCell ref="E11:G11"/>
    <mergeCell ref="B12:D12"/>
    <mergeCell ref="E12:G12"/>
    <mergeCell ref="B7:D7"/>
    <mergeCell ref="E7:G7"/>
    <mergeCell ref="B8:D8"/>
    <mergeCell ref="E8:G8"/>
    <mergeCell ref="B9:D9"/>
    <mergeCell ref="E9:G9"/>
    <mergeCell ref="A4:B4"/>
    <mergeCell ref="C4:D4"/>
    <mergeCell ref="F4:G4"/>
    <mergeCell ref="I4:K4"/>
    <mergeCell ref="B6:D6"/>
    <mergeCell ref="E6:G6"/>
    <mergeCell ref="A1:K1"/>
    <mergeCell ref="A2:K2"/>
    <mergeCell ref="A3:B3"/>
    <mergeCell ref="C3:D3"/>
    <mergeCell ref="F3:G3"/>
    <mergeCell ref="I3:K3"/>
  </mergeCells>
  <printOptions horizontalCentered="1" verticalCentered="1"/>
  <pageMargins left="0" right="0" top="0" bottom="0" header="0" footer="0"/>
  <pageSetup scale="7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62">
    <tabColor theme="7"/>
  </sheetPr>
  <dimension ref="A1:K69"/>
  <sheetViews>
    <sheetView view="pageBreakPreview"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403</v>
      </c>
      <c r="B3" s="280"/>
      <c r="C3" s="276" t="s">
        <v>36</v>
      </c>
      <c r="D3" s="278"/>
      <c r="E3" s="37" t="s">
        <v>44</v>
      </c>
      <c r="F3" s="276" t="s">
        <v>45</v>
      </c>
      <c r="G3" s="277"/>
      <c r="H3" s="35" t="s">
        <v>46</v>
      </c>
      <c r="I3" s="276" t="s">
        <v>412</v>
      </c>
      <c r="J3" s="277"/>
      <c r="K3" s="278"/>
    </row>
    <row r="4" spans="1:11" ht="39.75" customHeight="1">
      <c r="A4" s="279" t="s">
        <v>405</v>
      </c>
      <c r="B4" s="280"/>
      <c r="C4" s="276">
        <v>120</v>
      </c>
      <c r="D4" s="278"/>
      <c r="E4" s="38" t="s">
        <v>49</v>
      </c>
      <c r="F4" s="301" t="s">
        <v>50</v>
      </c>
      <c r="G4" s="302"/>
      <c r="H4" s="36" t="s">
        <v>406</v>
      </c>
      <c r="I4" s="276">
        <v>27</v>
      </c>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customHeight="1">
      <c r="A7" s="13">
        <v>1</v>
      </c>
      <c r="B7" s="201" t="s">
        <v>59</v>
      </c>
      <c r="C7" s="201"/>
      <c r="D7" s="201"/>
      <c r="E7" s="201" t="s">
        <v>60</v>
      </c>
      <c r="F7" s="201"/>
      <c r="G7" s="201"/>
      <c r="H7" s="9"/>
      <c r="I7" s="3"/>
      <c r="J7" s="3"/>
      <c r="K7" s="3"/>
    </row>
    <row r="8" spans="1:11" ht="116.25" customHeight="1">
      <c r="A8" s="12">
        <v>1.1000000000000001</v>
      </c>
      <c r="B8" s="182" t="s">
        <v>61</v>
      </c>
      <c r="C8" s="183"/>
      <c r="D8" s="184"/>
      <c r="E8" s="185" t="s">
        <v>62</v>
      </c>
      <c r="F8" s="186"/>
      <c r="G8" s="187"/>
      <c r="H8" s="46" t="s">
        <v>63</v>
      </c>
      <c r="I8" s="28"/>
      <c r="J8" s="27">
        <v>15</v>
      </c>
      <c r="K8" s="25">
        <f>J8*I8</f>
        <v>0</v>
      </c>
    </row>
    <row r="9" spans="1:11" ht="126.75" customHeight="1">
      <c r="A9" s="12">
        <v>1.2</v>
      </c>
      <c r="B9" s="172" t="s">
        <v>64</v>
      </c>
      <c r="C9" s="172"/>
      <c r="D9" s="172"/>
      <c r="E9" s="174" t="s">
        <v>65</v>
      </c>
      <c r="F9" s="174"/>
      <c r="G9" s="174"/>
      <c r="H9" s="46" t="s">
        <v>63</v>
      </c>
      <c r="I9" s="28"/>
      <c r="J9" s="27">
        <v>15</v>
      </c>
      <c r="K9" s="25">
        <f>J9*I9</f>
        <v>0</v>
      </c>
    </row>
    <row r="10" spans="1:11" ht="25.5" customHeight="1">
      <c r="A10" s="90">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v>36</v>
      </c>
      <c r="J11" s="27">
        <v>4</v>
      </c>
      <c r="K11" s="25">
        <f t="shared" ref="K11:K16" si="0">J11*I11</f>
        <v>144</v>
      </c>
    </row>
    <row r="12" spans="1:11" ht="104.25" customHeight="1">
      <c r="A12" s="14">
        <v>2.2000000000000002</v>
      </c>
      <c r="B12" s="182" t="s">
        <v>70</v>
      </c>
      <c r="C12" s="183"/>
      <c r="D12" s="184"/>
      <c r="E12" s="185" t="s">
        <v>71</v>
      </c>
      <c r="F12" s="186"/>
      <c r="G12" s="187"/>
      <c r="H12" s="48" t="s">
        <v>72</v>
      </c>
      <c r="I12" s="28"/>
      <c r="J12" s="27">
        <v>8</v>
      </c>
      <c r="K12" s="25">
        <f t="shared" si="0"/>
        <v>0</v>
      </c>
    </row>
    <row r="13" spans="1:11" ht="93" customHeight="1">
      <c r="A13" s="14">
        <v>2.2999999999999998</v>
      </c>
      <c r="B13" s="182" t="s">
        <v>73</v>
      </c>
      <c r="C13" s="183"/>
      <c r="D13" s="184"/>
      <c r="E13" s="185" t="s">
        <v>74</v>
      </c>
      <c r="F13" s="186"/>
      <c r="G13" s="187"/>
      <c r="H13" s="48" t="s">
        <v>72</v>
      </c>
      <c r="I13" s="28">
        <v>40</v>
      </c>
      <c r="J13" s="27">
        <v>11</v>
      </c>
      <c r="K13" s="25">
        <f t="shared" si="0"/>
        <v>440</v>
      </c>
    </row>
    <row r="14" spans="1:11" ht="157.5" customHeight="1">
      <c r="A14" s="14">
        <v>2.4</v>
      </c>
      <c r="B14" s="182" t="s">
        <v>75</v>
      </c>
      <c r="C14" s="183"/>
      <c r="D14" s="184"/>
      <c r="E14" s="185" t="s">
        <v>76</v>
      </c>
      <c r="F14" s="186"/>
      <c r="G14" s="187"/>
      <c r="H14" s="46" t="s">
        <v>63</v>
      </c>
      <c r="I14" s="28">
        <v>36</v>
      </c>
      <c r="J14" s="27">
        <v>15</v>
      </c>
      <c r="K14" s="25">
        <f t="shared" si="0"/>
        <v>540</v>
      </c>
    </row>
    <row r="15" spans="1:11" ht="84" customHeight="1">
      <c r="A15" s="12">
        <v>2.5</v>
      </c>
      <c r="B15" s="182" t="s">
        <v>77</v>
      </c>
      <c r="C15" s="183"/>
      <c r="D15" s="184"/>
      <c r="E15" s="185" t="s">
        <v>78</v>
      </c>
      <c r="F15" s="186"/>
      <c r="G15" s="187"/>
      <c r="H15" s="46" t="s">
        <v>63</v>
      </c>
      <c r="I15" s="28"/>
      <c r="J15" s="27">
        <v>18</v>
      </c>
      <c r="K15" s="25">
        <f t="shared" si="0"/>
        <v>0</v>
      </c>
    </row>
    <row r="16" spans="1:11" ht="131.44999999999999" customHeight="1">
      <c r="A16" s="14">
        <v>2.6</v>
      </c>
      <c r="B16" s="182" t="s">
        <v>79</v>
      </c>
      <c r="C16" s="183"/>
      <c r="D16" s="184"/>
      <c r="E16" s="185" t="s">
        <v>80</v>
      </c>
      <c r="F16" s="186"/>
      <c r="G16" s="187"/>
      <c r="H16" s="46" t="s">
        <v>63</v>
      </c>
      <c r="I16" s="28"/>
      <c r="J16" s="27">
        <v>10</v>
      </c>
      <c r="K16" s="25">
        <f t="shared" si="0"/>
        <v>0</v>
      </c>
    </row>
    <row r="17" spans="1:11" ht="30" customHeight="1">
      <c r="A17" s="91">
        <v>3</v>
      </c>
      <c r="B17" s="286" t="s">
        <v>81</v>
      </c>
      <c r="C17" s="286"/>
      <c r="D17" s="286"/>
      <c r="E17" s="285" t="s">
        <v>82</v>
      </c>
      <c r="F17" s="285"/>
      <c r="G17" s="285"/>
      <c r="H17" s="47"/>
      <c r="I17" s="29"/>
      <c r="J17" s="26"/>
      <c r="K17" s="26"/>
    </row>
    <row r="18" spans="1:11" ht="90" customHeight="1">
      <c r="A18" s="12">
        <v>3.1</v>
      </c>
      <c r="B18" s="182" t="s">
        <v>83</v>
      </c>
      <c r="C18" s="183"/>
      <c r="D18" s="184"/>
      <c r="E18" s="185" t="s">
        <v>84</v>
      </c>
      <c r="F18" s="186"/>
      <c r="G18" s="187"/>
      <c r="H18" s="46" t="s">
        <v>85</v>
      </c>
      <c r="I18" s="28"/>
      <c r="J18" s="27">
        <v>50</v>
      </c>
      <c r="K18" s="25">
        <f t="shared" ref="K18:K23" si="1">J18*I18</f>
        <v>0</v>
      </c>
    </row>
    <row r="19" spans="1:11" ht="108.6" customHeight="1">
      <c r="A19" s="12">
        <v>3.2</v>
      </c>
      <c r="B19" s="182" t="s">
        <v>86</v>
      </c>
      <c r="C19" s="183"/>
      <c r="D19" s="184"/>
      <c r="E19" s="185" t="s">
        <v>87</v>
      </c>
      <c r="F19" s="186"/>
      <c r="G19" s="187"/>
      <c r="H19" s="46" t="s">
        <v>63</v>
      </c>
      <c r="I19" s="28"/>
      <c r="J19" s="27">
        <v>10</v>
      </c>
      <c r="K19" s="25">
        <f t="shared" si="1"/>
        <v>0</v>
      </c>
    </row>
    <row r="20" spans="1:11" ht="116.1" customHeight="1">
      <c r="A20" s="12">
        <v>3.3</v>
      </c>
      <c r="B20" s="182" t="s">
        <v>88</v>
      </c>
      <c r="C20" s="183"/>
      <c r="D20" s="184"/>
      <c r="E20" s="185" t="s">
        <v>89</v>
      </c>
      <c r="F20" s="186"/>
      <c r="G20" s="187"/>
      <c r="H20" s="46" t="s">
        <v>63</v>
      </c>
      <c r="I20" s="28"/>
      <c r="J20" s="27">
        <v>60</v>
      </c>
      <c r="K20" s="25">
        <f t="shared" si="1"/>
        <v>0</v>
      </c>
    </row>
    <row r="21" spans="1:11" ht="91.5" customHeight="1">
      <c r="A21" s="34">
        <v>3.4</v>
      </c>
      <c r="B21" s="182" t="s">
        <v>90</v>
      </c>
      <c r="C21" s="183"/>
      <c r="D21" s="184"/>
      <c r="E21" s="185" t="s">
        <v>91</v>
      </c>
      <c r="F21" s="186"/>
      <c r="G21" s="187"/>
      <c r="H21" s="48" t="s">
        <v>85</v>
      </c>
      <c r="I21" s="28"/>
      <c r="J21" s="27">
        <v>25</v>
      </c>
      <c r="K21" s="25">
        <f t="shared" si="1"/>
        <v>0</v>
      </c>
    </row>
    <row r="22" spans="1:11" ht="119.1" customHeight="1">
      <c r="A22" s="34">
        <v>3.5</v>
      </c>
      <c r="B22" s="182" t="s">
        <v>92</v>
      </c>
      <c r="C22" s="183"/>
      <c r="D22" s="184"/>
      <c r="E22" s="185" t="s">
        <v>93</v>
      </c>
      <c r="F22" s="186"/>
      <c r="G22" s="187"/>
      <c r="H22" s="46" t="s">
        <v>63</v>
      </c>
      <c r="I22" s="28"/>
      <c r="J22" s="27">
        <v>50</v>
      </c>
      <c r="K22" s="25">
        <f t="shared" si="1"/>
        <v>0</v>
      </c>
    </row>
    <row r="23" spans="1:11" ht="91.5" customHeight="1">
      <c r="A23" s="34">
        <v>3.6</v>
      </c>
      <c r="B23" s="182" t="s">
        <v>94</v>
      </c>
      <c r="C23" s="183"/>
      <c r="D23" s="184"/>
      <c r="E23" s="185" t="s">
        <v>95</v>
      </c>
      <c r="F23" s="186"/>
      <c r="G23" s="187"/>
      <c r="H23" s="48" t="s">
        <v>85</v>
      </c>
      <c r="I23" s="28"/>
      <c r="J23" s="27">
        <v>25</v>
      </c>
      <c r="K23" s="25">
        <f t="shared" si="1"/>
        <v>0</v>
      </c>
    </row>
    <row r="24" spans="1:11" ht="28.5" customHeight="1">
      <c r="A24" s="92">
        <v>4</v>
      </c>
      <c r="B24" s="285" t="s">
        <v>96</v>
      </c>
      <c r="C24" s="285"/>
      <c r="D24" s="285"/>
      <c r="E24" s="285" t="s">
        <v>97</v>
      </c>
      <c r="F24" s="285"/>
      <c r="G24" s="285"/>
      <c r="H24" s="47"/>
      <c r="I24" s="29"/>
      <c r="J24" s="26"/>
      <c r="K24" s="26"/>
    </row>
    <row r="25" spans="1:11" ht="148.5" customHeight="1">
      <c r="A25" s="12">
        <v>4.0999999999999996</v>
      </c>
      <c r="B25" s="182" t="s">
        <v>98</v>
      </c>
      <c r="C25" s="183"/>
      <c r="D25" s="184"/>
      <c r="E25" s="185" t="s">
        <v>99</v>
      </c>
      <c r="F25" s="186"/>
      <c r="G25" s="187"/>
      <c r="H25" s="46" t="s">
        <v>63</v>
      </c>
      <c r="I25" s="28"/>
      <c r="J25" s="27">
        <v>110</v>
      </c>
      <c r="K25" s="25">
        <f>J25*I25</f>
        <v>0</v>
      </c>
    </row>
    <row r="26" spans="1:11" ht="112.5" customHeight="1">
      <c r="A26" s="14">
        <v>4.2</v>
      </c>
      <c r="B26" s="182" t="s">
        <v>100</v>
      </c>
      <c r="C26" s="183"/>
      <c r="D26" s="184"/>
      <c r="E26" s="185" t="s">
        <v>101</v>
      </c>
      <c r="F26" s="186"/>
      <c r="G26" s="187"/>
      <c r="H26" s="46" t="s">
        <v>63</v>
      </c>
      <c r="I26" s="28"/>
      <c r="J26" s="27">
        <v>90</v>
      </c>
      <c r="K26" s="25">
        <f>J26*I26</f>
        <v>0</v>
      </c>
    </row>
    <row r="27" spans="1:11" ht="89.1" customHeight="1">
      <c r="A27" s="12">
        <v>4.3</v>
      </c>
      <c r="B27" s="182" t="s">
        <v>102</v>
      </c>
      <c r="C27" s="183"/>
      <c r="D27" s="184"/>
      <c r="E27" s="185" t="s">
        <v>103</v>
      </c>
      <c r="F27" s="186"/>
      <c r="G27" s="187"/>
      <c r="H27" s="46" t="s">
        <v>63</v>
      </c>
      <c r="I27" s="28"/>
      <c r="J27" s="27">
        <v>90</v>
      </c>
      <c r="K27" s="25">
        <f>J27*I27</f>
        <v>0</v>
      </c>
    </row>
    <row r="28" spans="1:11" ht="97.5" customHeight="1">
      <c r="A28" s="14">
        <v>4.4000000000000004</v>
      </c>
      <c r="B28" s="182" t="s">
        <v>104</v>
      </c>
      <c r="C28" s="183"/>
      <c r="D28" s="184"/>
      <c r="E28" s="185" t="s">
        <v>105</v>
      </c>
      <c r="F28" s="186"/>
      <c r="G28" s="187"/>
      <c r="H28" s="49" t="s">
        <v>106</v>
      </c>
      <c r="I28" s="28"/>
      <c r="J28" s="27">
        <v>8</v>
      </c>
      <c r="K28" s="25">
        <f>J28*I28</f>
        <v>0</v>
      </c>
    </row>
    <row r="29" spans="1:11" ht="137.25" customHeight="1">
      <c r="A29" s="14">
        <v>4.5</v>
      </c>
      <c r="B29" s="182" t="s">
        <v>107</v>
      </c>
      <c r="C29" s="183"/>
      <c r="D29" s="184"/>
      <c r="E29" s="185" t="s">
        <v>108</v>
      </c>
      <c r="F29" s="186"/>
      <c r="G29" s="187"/>
      <c r="H29" s="49" t="s">
        <v>106</v>
      </c>
      <c r="I29" s="28"/>
      <c r="J29" s="27">
        <v>35</v>
      </c>
      <c r="K29" s="25">
        <f>J29*I29</f>
        <v>0</v>
      </c>
    </row>
    <row r="30" spans="1:11" ht="33" customHeight="1">
      <c r="A30" s="92">
        <v>5</v>
      </c>
      <c r="B30" s="285" t="s">
        <v>109</v>
      </c>
      <c r="C30" s="285"/>
      <c r="D30" s="285"/>
      <c r="E30" s="285" t="s">
        <v>110</v>
      </c>
      <c r="F30" s="285"/>
      <c r="G30" s="285"/>
      <c r="H30" s="47"/>
      <c r="I30" s="30"/>
      <c r="J30" s="26"/>
      <c r="K30" s="26"/>
    </row>
    <row r="31" spans="1:11" ht="167.25" customHeight="1">
      <c r="A31" s="14">
        <v>5.0999999999999996</v>
      </c>
      <c r="B31" s="172" t="s">
        <v>111</v>
      </c>
      <c r="C31" s="172"/>
      <c r="D31" s="172"/>
      <c r="E31" s="174" t="s">
        <v>112</v>
      </c>
      <c r="F31" s="174"/>
      <c r="G31" s="174"/>
      <c r="H31" s="48" t="s">
        <v>72</v>
      </c>
      <c r="I31" s="28"/>
      <c r="J31" s="27">
        <v>10</v>
      </c>
      <c r="K31" s="25">
        <f>J31*I31</f>
        <v>0</v>
      </c>
    </row>
    <row r="32" spans="1:11" ht="135" customHeight="1">
      <c r="A32" s="14">
        <v>5.2</v>
      </c>
      <c r="B32" s="172" t="s">
        <v>113</v>
      </c>
      <c r="C32" s="172"/>
      <c r="D32" s="172"/>
      <c r="E32" s="287" t="s">
        <v>114</v>
      </c>
      <c r="F32" s="287"/>
      <c r="G32" s="287"/>
      <c r="H32" s="48" t="s">
        <v>63</v>
      </c>
      <c r="I32" s="28"/>
      <c r="J32" s="27">
        <v>35</v>
      </c>
      <c r="K32" s="25">
        <f>J32*I32</f>
        <v>0</v>
      </c>
    </row>
    <row r="33" spans="1:11" ht="33" customHeight="1">
      <c r="A33" s="93">
        <v>6</v>
      </c>
      <c r="B33" s="288" t="s">
        <v>115</v>
      </c>
      <c r="C33" s="289"/>
      <c r="D33" s="290"/>
      <c r="E33" s="288" t="s">
        <v>116</v>
      </c>
      <c r="F33" s="289"/>
      <c r="G33" s="290"/>
      <c r="H33" s="50"/>
      <c r="I33" s="30"/>
      <c r="J33" s="26"/>
      <c r="K33" s="26"/>
    </row>
    <row r="34" spans="1:11" ht="112.5" customHeight="1">
      <c r="A34" s="12">
        <v>6.1</v>
      </c>
      <c r="B34" s="182" t="s">
        <v>117</v>
      </c>
      <c r="C34" s="183"/>
      <c r="D34" s="184"/>
      <c r="E34" s="185" t="s">
        <v>118</v>
      </c>
      <c r="F34" s="186"/>
      <c r="G34" s="187"/>
      <c r="H34" s="46" t="s">
        <v>85</v>
      </c>
      <c r="I34" s="28"/>
      <c r="J34" s="27">
        <v>200</v>
      </c>
      <c r="K34" s="25">
        <f>J34*I34</f>
        <v>0</v>
      </c>
    </row>
    <row r="35" spans="1:11" ht="113.25" customHeight="1">
      <c r="A35" s="12">
        <v>6.2</v>
      </c>
      <c r="B35" s="182" t="s">
        <v>119</v>
      </c>
      <c r="C35" s="183"/>
      <c r="D35" s="184"/>
      <c r="E35" s="185" t="s">
        <v>120</v>
      </c>
      <c r="F35" s="186"/>
      <c r="G35" s="187"/>
      <c r="H35" s="48" t="s">
        <v>85</v>
      </c>
      <c r="I35" s="28"/>
      <c r="J35" s="27">
        <v>200</v>
      </c>
      <c r="K35" s="25">
        <f>J35*I35</f>
        <v>0</v>
      </c>
    </row>
    <row r="36" spans="1:11" ht="113.25" customHeight="1">
      <c r="A36" s="12">
        <v>6.3</v>
      </c>
      <c r="B36" s="172" t="s">
        <v>121</v>
      </c>
      <c r="C36" s="172"/>
      <c r="D36" s="172"/>
      <c r="E36" s="174" t="s">
        <v>122</v>
      </c>
      <c r="F36" s="174"/>
      <c r="G36" s="174"/>
      <c r="H36" s="48" t="s">
        <v>85</v>
      </c>
      <c r="I36" s="28"/>
      <c r="J36" s="27">
        <v>250</v>
      </c>
      <c r="K36" s="25">
        <f t="shared" ref="K36:K54" si="2">J36*I36</f>
        <v>0</v>
      </c>
    </row>
    <row r="37" spans="1:11" ht="113.25" customHeight="1">
      <c r="A37" s="12">
        <v>6.4</v>
      </c>
      <c r="B37" s="172" t="s">
        <v>123</v>
      </c>
      <c r="C37" s="172"/>
      <c r="D37" s="172"/>
      <c r="E37" s="174" t="s">
        <v>124</v>
      </c>
      <c r="F37" s="174"/>
      <c r="G37" s="174"/>
      <c r="H37" s="48" t="s">
        <v>85</v>
      </c>
      <c r="I37" s="28"/>
      <c r="J37" s="27">
        <v>210</v>
      </c>
      <c r="K37" s="25">
        <f t="shared" si="2"/>
        <v>0</v>
      </c>
    </row>
    <row r="38" spans="1:11" ht="113.25" customHeight="1">
      <c r="A38" s="12">
        <v>6.5</v>
      </c>
      <c r="B38" s="172" t="s">
        <v>125</v>
      </c>
      <c r="C38" s="172"/>
      <c r="D38" s="172"/>
      <c r="E38" s="174" t="s">
        <v>126</v>
      </c>
      <c r="F38" s="174"/>
      <c r="G38" s="174"/>
      <c r="H38" s="48" t="s">
        <v>72</v>
      </c>
      <c r="I38" s="28"/>
      <c r="J38" s="27">
        <v>15</v>
      </c>
      <c r="K38" s="25">
        <f t="shared" si="2"/>
        <v>0</v>
      </c>
    </row>
    <row r="39" spans="1:11" ht="87.75" customHeight="1">
      <c r="A39" s="12">
        <v>6.6</v>
      </c>
      <c r="B39" s="172" t="s">
        <v>127</v>
      </c>
      <c r="C39" s="172"/>
      <c r="D39" s="172"/>
      <c r="E39" s="174" t="s">
        <v>128</v>
      </c>
      <c r="F39" s="174"/>
      <c r="G39" s="174"/>
      <c r="H39" s="48" t="s">
        <v>85</v>
      </c>
      <c r="I39" s="28"/>
      <c r="J39" s="27">
        <v>30</v>
      </c>
      <c r="K39" s="25">
        <f t="shared" si="2"/>
        <v>0</v>
      </c>
    </row>
    <row r="40" spans="1:11" ht="113.25" customHeight="1">
      <c r="A40" s="12">
        <v>6.7</v>
      </c>
      <c r="B40" s="172" t="s">
        <v>129</v>
      </c>
      <c r="C40" s="172"/>
      <c r="D40" s="172"/>
      <c r="E40" s="174" t="s">
        <v>130</v>
      </c>
      <c r="F40" s="174"/>
      <c r="G40" s="174"/>
      <c r="H40" s="48" t="s">
        <v>72</v>
      </c>
      <c r="I40" s="28"/>
      <c r="J40" s="27">
        <v>20</v>
      </c>
      <c r="K40" s="25">
        <f t="shared" si="2"/>
        <v>0</v>
      </c>
    </row>
    <row r="41" spans="1:11" ht="137.1" customHeight="1">
      <c r="A41" s="12">
        <v>6.8</v>
      </c>
      <c r="B41" s="172" t="s">
        <v>131</v>
      </c>
      <c r="C41" s="172"/>
      <c r="D41" s="172"/>
      <c r="E41" s="174" t="s">
        <v>132</v>
      </c>
      <c r="F41" s="174"/>
      <c r="G41" s="174"/>
      <c r="H41" s="48" t="s">
        <v>85</v>
      </c>
      <c r="I41" s="28"/>
      <c r="J41" s="27">
        <v>175</v>
      </c>
      <c r="K41" s="25">
        <f t="shared" si="2"/>
        <v>0</v>
      </c>
    </row>
    <row r="42" spans="1:11" ht="72" customHeight="1">
      <c r="A42" s="12">
        <v>6.9</v>
      </c>
      <c r="B42" s="172" t="s">
        <v>133</v>
      </c>
      <c r="C42" s="172"/>
      <c r="D42" s="172"/>
      <c r="E42" s="174" t="s">
        <v>134</v>
      </c>
      <c r="F42" s="174"/>
      <c r="G42" s="174"/>
      <c r="H42" s="48" t="s">
        <v>85</v>
      </c>
      <c r="I42" s="28"/>
      <c r="J42" s="27">
        <v>35</v>
      </c>
      <c r="K42" s="25">
        <f t="shared" si="2"/>
        <v>0</v>
      </c>
    </row>
    <row r="43" spans="1:11" ht="75" customHeight="1">
      <c r="A43" s="40">
        <v>6.1</v>
      </c>
      <c r="B43" s="172" t="s">
        <v>135</v>
      </c>
      <c r="C43" s="172"/>
      <c r="D43" s="172"/>
      <c r="E43" s="174" t="s">
        <v>136</v>
      </c>
      <c r="F43" s="174"/>
      <c r="G43" s="174"/>
      <c r="H43" s="48" t="s">
        <v>85</v>
      </c>
      <c r="I43" s="28"/>
      <c r="J43" s="27">
        <v>20</v>
      </c>
      <c r="K43" s="25">
        <f t="shared" si="2"/>
        <v>0</v>
      </c>
    </row>
    <row r="44" spans="1:11" ht="57.75" customHeight="1">
      <c r="A44" s="40">
        <v>6.11</v>
      </c>
      <c r="B44" s="172" t="s">
        <v>137</v>
      </c>
      <c r="C44" s="172"/>
      <c r="D44" s="172"/>
      <c r="E44" s="174" t="s">
        <v>138</v>
      </c>
      <c r="F44" s="174"/>
      <c r="G44" s="174"/>
      <c r="H44" s="48" t="s">
        <v>85</v>
      </c>
      <c r="I44" s="28"/>
      <c r="J44" s="27">
        <v>120</v>
      </c>
      <c r="K44" s="25">
        <f t="shared" si="2"/>
        <v>0</v>
      </c>
    </row>
    <row r="45" spans="1:11" ht="111" customHeight="1">
      <c r="A45" s="40">
        <v>6.12</v>
      </c>
      <c r="B45" s="172" t="s">
        <v>139</v>
      </c>
      <c r="C45" s="172"/>
      <c r="D45" s="172"/>
      <c r="E45" s="174" t="s">
        <v>140</v>
      </c>
      <c r="F45" s="174"/>
      <c r="G45" s="174"/>
      <c r="H45" s="48" t="s">
        <v>85</v>
      </c>
      <c r="I45" s="28"/>
      <c r="J45" s="27">
        <v>90</v>
      </c>
      <c r="K45" s="25">
        <f t="shared" si="2"/>
        <v>0</v>
      </c>
    </row>
    <row r="46" spans="1:11" ht="106.35" customHeight="1">
      <c r="A46" s="40">
        <v>6.13</v>
      </c>
      <c r="B46" s="172" t="s">
        <v>141</v>
      </c>
      <c r="C46" s="172"/>
      <c r="D46" s="172"/>
      <c r="E46" s="174" t="s">
        <v>142</v>
      </c>
      <c r="F46" s="174"/>
      <c r="G46" s="174"/>
      <c r="H46" s="48" t="s">
        <v>85</v>
      </c>
      <c r="I46" s="28"/>
      <c r="J46" s="27">
        <v>90</v>
      </c>
      <c r="K46" s="25">
        <f t="shared" si="2"/>
        <v>0</v>
      </c>
    </row>
    <row r="47" spans="1:11" ht="97.35" customHeight="1">
      <c r="A47" s="40">
        <v>6.14</v>
      </c>
      <c r="B47" s="172" t="s">
        <v>143</v>
      </c>
      <c r="C47" s="172"/>
      <c r="D47" s="172"/>
      <c r="E47" s="173" t="s">
        <v>144</v>
      </c>
      <c r="F47" s="173"/>
      <c r="G47" s="173"/>
      <c r="H47" s="48" t="s">
        <v>85</v>
      </c>
      <c r="I47" s="28"/>
      <c r="J47" s="27">
        <v>220</v>
      </c>
      <c r="K47" s="25">
        <f t="shared" si="2"/>
        <v>0</v>
      </c>
    </row>
    <row r="48" spans="1:11" ht="113.45" customHeight="1">
      <c r="A48" s="40">
        <v>6.15</v>
      </c>
      <c r="B48" s="172" t="s">
        <v>145</v>
      </c>
      <c r="C48" s="172"/>
      <c r="D48" s="172"/>
      <c r="E48" s="174" t="s">
        <v>146</v>
      </c>
      <c r="F48" s="174"/>
      <c r="G48" s="174"/>
      <c r="H48" s="48" t="s">
        <v>85</v>
      </c>
      <c r="I48" s="28"/>
      <c r="J48" s="27">
        <v>120</v>
      </c>
      <c r="K48" s="25">
        <f t="shared" si="2"/>
        <v>0</v>
      </c>
    </row>
    <row r="49" spans="1:11" ht="97.5" customHeight="1">
      <c r="A49" s="40">
        <v>6.16</v>
      </c>
      <c r="B49" s="172" t="s">
        <v>147</v>
      </c>
      <c r="C49" s="172"/>
      <c r="D49" s="172"/>
      <c r="E49" s="173" t="s">
        <v>148</v>
      </c>
      <c r="F49" s="173"/>
      <c r="G49" s="173"/>
      <c r="H49" s="48" t="s">
        <v>85</v>
      </c>
      <c r="I49" s="28"/>
      <c r="J49" s="27">
        <v>175</v>
      </c>
      <c r="K49" s="25">
        <f t="shared" si="2"/>
        <v>0</v>
      </c>
    </row>
    <row r="50" spans="1:11" ht="110.1" customHeight="1">
      <c r="A50" s="40">
        <v>6.17</v>
      </c>
      <c r="B50" s="172" t="s">
        <v>149</v>
      </c>
      <c r="C50" s="172"/>
      <c r="D50" s="172"/>
      <c r="E50" s="174" t="s">
        <v>150</v>
      </c>
      <c r="F50" s="174"/>
      <c r="G50" s="174"/>
      <c r="H50" s="48" t="s">
        <v>85</v>
      </c>
      <c r="I50" s="28"/>
      <c r="J50" s="27">
        <v>185</v>
      </c>
      <c r="K50" s="25">
        <f t="shared" si="2"/>
        <v>0</v>
      </c>
    </row>
    <row r="51" spans="1:11" ht="138.6" customHeight="1">
      <c r="A51" s="40">
        <v>6.1800000000000104</v>
      </c>
      <c r="B51" s="172" t="s">
        <v>151</v>
      </c>
      <c r="C51" s="172"/>
      <c r="D51" s="172"/>
      <c r="E51" s="174" t="s">
        <v>152</v>
      </c>
      <c r="F51" s="174"/>
      <c r="G51" s="174"/>
      <c r="H51" s="48" t="s">
        <v>153</v>
      </c>
      <c r="I51" s="28"/>
      <c r="J51" s="27">
        <v>120</v>
      </c>
      <c r="K51" s="25">
        <f t="shared" si="2"/>
        <v>0</v>
      </c>
    </row>
    <row r="52" spans="1:11" ht="31.5" customHeight="1">
      <c r="A52" s="94">
        <v>7</v>
      </c>
      <c r="B52" s="291" t="s">
        <v>154</v>
      </c>
      <c r="C52" s="292"/>
      <c r="D52" s="293"/>
      <c r="E52" s="294" t="s">
        <v>155</v>
      </c>
      <c r="F52" s="294"/>
      <c r="G52" s="294"/>
      <c r="H52" s="51"/>
      <c r="I52" s="32"/>
      <c r="J52" s="32"/>
      <c r="K52" s="33"/>
    </row>
    <row r="53" spans="1:11" ht="113.25" customHeight="1">
      <c r="A53" s="14">
        <v>7.1</v>
      </c>
      <c r="B53" s="172" t="s">
        <v>156</v>
      </c>
      <c r="C53" s="172"/>
      <c r="D53" s="172"/>
      <c r="E53" s="174" t="s">
        <v>157</v>
      </c>
      <c r="F53" s="174"/>
      <c r="G53" s="174"/>
      <c r="H53" s="48"/>
      <c r="I53" s="28"/>
      <c r="J53" s="27">
        <v>25</v>
      </c>
      <c r="K53" s="25">
        <f t="shared" si="2"/>
        <v>0</v>
      </c>
    </row>
    <row r="54" spans="1:11" ht="113.25" customHeight="1">
      <c r="A54" s="14">
        <v>7.2</v>
      </c>
      <c r="B54" s="172" t="s">
        <v>158</v>
      </c>
      <c r="C54" s="172"/>
      <c r="D54" s="172"/>
      <c r="E54" s="173" t="s">
        <v>159</v>
      </c>
      <c r="F54" s="173"/>
      <c r="G54" s="173"/>
      <c r="H54" s="48"/>
      <c r="I54" s="28"/>
      <c r="J54" s="27">
        <v>25</v>
      </c>
      <c r="K54" s="25">
        <f t="shared" si="2"/>
        <v>0</v>
      </c>
    </row>
    <row r="55" spans="1:11" ht="31.5" customHeight="1" thickBot="1">
      <c r="A55" s="94">
        <v>8</v>
      </c>
      <c r="B55" s="291" t="s">
        <v>160</v>
      </c>
      <c r="C55" s="292"/>
      <c r="D55" s="293"/>
      <c r="E55" s="294" t="s">
        <v>161</v>
      </c>
      <c r="F55" s="294"/>
      <c r="G55" s="294"/>
      <c r="H55" s="51"/>
      <c r="I55" s="32"/>
      <c r="J55" s="32"/>
      <c r="K55" s="33"/>
    </row>
    <row r="56" spans="1:11" ht="127.5" customHeight="1" thickBot="1">
      <c r="A56" s="42">
        <v>8.1</v>
      </c>
      <c r="B56" s="295" t="s">
        <v>162</v>
      </c>
      <c r="C56" s="296"/>
      <c r="D56" s="297"/>
      <c r="E56" s="298" t="s">
        <v>163</v>
      </c>
      <c r="F56" s="299"/>
      <c r="G56" s="300"/>
      <c r="H56" s="52" t="s">
        <v>85</v>
      </c>
      <c r="I56" s="43"/>
      <c r="J56" s="44">
        <v>50</v>
      </c>
      <c r="K56" s="45">
        <f t="shared" ref="K56:K67" si="3">I56*J56</f>
        <v>0</v>
      </c>
    </row>
    <row r="57" spans="1:11" ht="124.5" customHeight="1" thickBot="1">
      <c r="A57" s="14">
        <v>8.1999999999999993</v>
      </c>
      <c r="B57" s="146" t="s">
        <v>164</v>
      </c>
      <c r="C57" s="146"/>
      <c r="D57" s="146"/>
      <c r="E57" s="147" t="s">
        <v>165</v>
      </c>
      <c r="F57" s="147"/>
      <c r="G57" s="147"/>
      <c r="H57" s="48" t="s">
        <v>85</v>
      </c>
      <c r="I57" s="43"/>
      <c r="J57" s="44">
        <v>10</v>
      </c>
      <c r="K57" s="45">
        <f t="shared" si="3"/>
        <v>0</v>
      </c>
    </row>
    <row r="58" spans="1:11" ht="120" customHeight="1">
      <c r="A58" s="42">
        <v>8.3000000000000007</v>
      </c>
      <c r="B58" s="170" t="s">
        <v>164</v>
      </c>
      <c r="C58" s="170"/>
      <c r="D58" s="170"/>
      <c r="E58" s="171" t="s">
        <v>166</v>
      </c>
      <c r="F58" s="171"/>
      <c r="G58" s="171"/>
      <c r="H58" s="49" t="s">
        <v>85</v>
      </c>
      <c r="I58" s="43"/>
      <c r="J58" s="44">
        <v>10</v>
      </c>
      <c r="K58" s="45">
        <f t="shared" si="3"/>
        <v>0</v>
      </c>
    </row>
    <row r="59" spans="1:11" ht="150" customHeight="1" thickBot="1">
      <c r="A59" s="14">
        <v>8.4</v>
      </c>
      <c r="B59" s="146" t="s">
        <v>167</v>
      </c>
      <c r="C59" s="146"/>
      <c r="D59" s="146"/>
      <c r="E59" s="147" t="s">
        <v>168</v>
      </c>
      <c r="F59" s="147"/>
      <c r="G59" s="147"/>
      <c r="H59" s="48" t="s">
        <v>85</v>
      </c>
      <c r="I59" s="28"/>
      <c r="J59" s="27">
        <v>30</v>
      </c>
      <c r="K59" s="45">
        <f t="shared" si="3"/>
        <v>0</v>
      </c>
    </row>
    <row r="60" spans="1:11" ht="148.5" customHeight="1">
      <c r="A60" s="42">
        <v>8.5</v>
      </c>
      <c r="B60" s="146" t="s">
        <v>169</v>
      </c>
      <c r="C60" s="146"/>
      <c r="D60" s="146"/>
      <c r="E60" s="147" t="s">
        <v>170</v>
      </c>
      <c r="F60" s="147"/>
      <c r="G60" s="147"/>
      <c r="H60" s="48" t="s">
        <v>85</v>
      </c>
      <c r="I60" s="28"/>
      <c r="J60" s="27">
        <v>45</v>
      </c>
      <c r="K60" s="25">
        <f t="shared" si="3"/>
        <v>0</v>
      </c>
    </row>
    <row r="61" spans="1:11" ht="172.5" customHeight="1" thickBot="1">
      <c r="A61" s="14">
        <v>8.6</v>
      </c>
      <c r="B61" s="146" t="s">
        <v>171</v>
      </c>
      <c r="C61" s="146"/>
      <c r="D61" s="146"/>
      <c r="E61" s="147" t="s">
        <v>172</v>
      </c>
      <c r="F61" s="147"/>
      <c r="G61" s="147"/>
      <c r="H61" s="48" t="s">
        <v>85</v>
      </c>
      <c r="I61" s="28"/>
      <c r="J61" s="27">
        <v>60</v>
      </c>
      <c r="K61" s="25">
        <f t="shared" si="3"/>
        <v>0</v>
      </c>
    </row>
    <row r="62" spans="1:11" ht="150" customHeight="1">
      <c r="A62" s="42">
        <v>8.6999999999999993</v>
      </c>
      <c r="B62" s="146" t="s">
        <v>173</v>
      </c>
      <c r="C62" s="146"/>
      <c r="D62" s="146"/>
      <c r="E62" s="147" t="s">
        <v>174</v>
      </c>
      <c r="F62" s="147"/>
      <c r="G62" s="147"/>
      <c r="H62" s="48" t="s">
        <v>85</v>
      </c>
      <c r="I62" s="28"/>
      <c r="J62" s="27">
        <v>50</v>
      </c>
      <c r="K62" s="25">
        <f t="shared" si="3"/>
        <v>0</v>
      </c>
    </row>
    <row r="63" spans="1:11" ht="195.75" customHeight="1" thickBot="1">
      <c r="A63" s="14">
        <v>8.8000000000000007</v>
      </c>
      <c r="B63" s="146" t="s">
        <v>175</v>
      </c>
      <c r="C63" s="146"/>
      <c r="D63" s="146"/>
      <c r="E63" s="147" t="s">
        <v>176</v>
      </c>
      <c r="F63" s="147"/>
      <c r="G63" s="147"/>
      <c r="H63" s="48" t="s">
        <v>85</v>
      </c>
      <c r="I63" s="28"/>
      <c r="J63" s="27">
        <v>75</v>
      </c>
      <c r="K63" s="25">
        <f t="shared" si="3"/>
        <v>0</v>
      </c>
    </row>
    <row r="64" spans="1:11" ht="150" customHeight="1">
      <c r="A64" s="42">
        <v>8.9</v>
      </c>
      <c r="B64" s="146" t="s">
        <v>177</v>
      </c>
      <c r="C64" s="146"/>
      <c r="D64" s="146"/>
      <c r="E64" s="147" t="s">
        <v>178</v>
      </c>
      <c r="F64" s="147"/>
      <c r="G64" s="147"/>
      <c r="H64" s="48" t="s">
        <v>72</v>
      </c>
      <c r="I64" s="28"/>
      <c r="J64" s="27">
        <v>5</v>
      </c>
      <c r="K64" s="25">
        <f t="shared" si="3"/>
        <v>0</v>
      </c>
    </row>
    <row r="65" spans="1:11" ht="129" hidden="1" customHeight="1">
      <c r="A65" s="40">
        <v>8.1</v>
      </c>
      <c r="B65" s="146" t="s">
        <v>179</v>
      </c>
      <c r="C65" s="146"/>
      <c r="D65" s="146"/>
      <c r="E65" s="147" t="s">
        <v>180</v>
      </c>
      <c r="F65" s="147"/>
      <c r="G65" s="147"/>
      <c r="H65" s="48" t="s">
        <v>72</v>
      </c>
      <c r="I65" s="28">
        <v>0</v>
      </c>
      <c r="J65" s="27">
        <v>4</v>
      </c>
      <c r="K65" s="25">
        <f t="shared" si="3"/>
        <v>0</v>
      </c>
    </row>
    <row r="66" spans="1:11" ht="121.5" hidden="1" customHeight="1">
      <c r="A66" s="40">
        <v>8.11</v>
      </c>
      <c r="B66" s="146" t="s">
        <v>181</v>
      </c>
      <c r="C66" s="146"/>
      <c r="D66" s="146"/>
      <c r="E66" s="147" t="s">
        <v>182</v>
      </c>
      <c r="F66" s="147"/>
      <c r="G66" s="147"/>
      <c r="H66" s="48" t="s">
        <v>72</v>
      </c>
      <c r="I66" s="28">
        <v>0</v>
      </c>
      <c r="J66" s="27">
        <v>6</v>
      </c>
      <c r="K66" s="25">
        <f t="shared" si="3"/>
        <v>0</v>
      </c>
    </row>
    <row r="67" spans="1:11" ht="121.5" hidden="1" customHeight="1">
      <c r="A67" s="40">
        <v>8.1199999999999992</v>
      </c>
      <c r="B67" s="146" t="s">
        <v>183</v>
      </c>
      <c r="C67" s="146"/>
      <c r="D67" s="146"/>
      <c r="E67" s="147" t="s">
        <v>184</v>
      </c>
      <c r="F67" s="147"/>
      <c r="G67" s="147"/>
      <c r="H67" s="48" t="s">
        <v>72</v>
      </c>
      <c r="I67" s="28">
        <v>0</v>
      </c>
      <c r="J67" s="27">
        <v>8</v>
      </c>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1124</v>
      </c>
    </row>
  </sheetData>
  <mergeCells count="135">
    <mergeCell ref="B67:D67"/>
    <mergeCell ref="E67:G67"/>
    <mergeCell ref="A68:K68"/>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B52:D52"/>
    <mergeCell ref="E52:G52"/>
    <mergeCell ref="B53:D53"/>
    <mergeCell ref="E53:G53"/>
    <mergeCell ref="B54:D54"/>
    <mergeCell ref="E54:G54"/>
    <mergeCell ref="B49:D49"/>
    <mergeCell ref="E49:G49"/>
    <mergeCell ref="B50:D50"/>
    <mergeCell ref="E50:G50"/>
    <mergeCell ref="B51:D51"/>
    <mergeCell ref="E51:G51"/>
    <mergeCell ref="B46:D46"/>
    <mergeCell ref="E46:G46"/>
    <mergeCell ref="B47:D47"/>
    <mergeCell ref="E47:G47"/>
    <mergeCell ref="B48:D48"/>
    <mergeCell ref="E48:G48"/>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B10:D10"/>
    <mergeCell ref="E10:G10"/>
    <mergeCell ref="B11:D11"/>
    <mergeCell ref="E11:G11"/>
    <mergeCell ref="B12:D12"/>
    <mergeCell ref="E12:G12"/>
    <mergeCell ref="B7:D7"/>
    <mergeCell ref="E7:G7"/>
    <mergeCell ref="B8:D8"/>
    <mergeCell ref="E8:G8"/>
    <mergeCell ref="B9:D9"/>
    <mergeCell ref="E9:G9"/>
    <mergeCell ref="A4:B4"/>
    <mergeCell ref="C4:D4"/>
    <mergeCell ref="F4:G4"/>
    <mergeCell ref="I4:K4"/>
    <mergeCell ref="B6:D6"/>
    <mergeCell ref="E6:G6"/>
    <mergeCell ref="A1:K1"/>
    <mergeCell ref="A2:K2"/>
    <mergeCell ref="A3:B3"/>
    <mergeCell ref="C3:D3"/>
    <mergeCell ref="F3:G3"/>
    <mergeCell ref="I3:K3"/>
  </mergeCells>
  <printOptions horizontalCentered="1" verticalCentered="1"/>
  <pageMargins left="0" right="0" top="0" bottom="0" header="0" footer="0"/>
  <pageSetup scale="7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63">
    <tabColor theme="7"/>
  </sheetPr>
  <dimension ref="A1:K69"/>
  <sheetViews>
    <sheetView view="pageBreakPreview"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403</v>
      </c>
      <c r="B3" s="280"/>
      <c r="C3" s="276" t="s">
        <v>37</v>
      </c>
      <c r="D3" s="278"/>
      <c r="E3" s="37" t="s">
        <v>44</v>
      </c>
      <c r="F3" s="276" t="s">
        <v>45</v>
      </c>
      <c r="G3" s="277"/>
      <c r="H3" s="35" t="s">
        <v>46</v>
      </c>
      <c r="I3" s="276" t="s">
        <v>412</v>
      </c>
      <c r="J3" s="277"/>
      <c r="K3" s="278"/>
    </row>
    <row r="4" spans="1:11" ht="39.75" customHeight="1">
      <c r="A4" s="279" t="s">
        <v>405</v>
      </c>
      <c r="B4" s="280"/>
      <c r="C4" s="276">
        <v>128</v>
      </c>
      <c r="D4" s="278"/>
      <c r="E4" s="38" t="s">
        <v>49</v>
      </c>
      <c r="F4" s="301" t="s">
        <v>50</v>
      </c>
      <c r="G4" s="302"/>
      <c r="H4" s="36" t="s">
        <v>406</v>
      </c>
      <c r="I4" s="276">
        <v>28</v>
      </c>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customHeight="1">
      <c r="A7" s="13">
        <v>1</v>
      </c>
      <c r="B7" s="201" t="s">
        <v>59</v>
      </c>
      <c r="C7" s="201"/>
      <c r="D7" s="201"/>
      <c r="E7" s="201" t="s">
        <v>60</v>
      </c>
      <c r="F7" s="201"/>
      <c r="G7" s="201"/>
      <c r="H7" s="9"/>
      <c r="I7" s="3"/>
      <c r="J7" s="3"/>
      <c r="K7" s="3"/>
    </row>
    <row r="8" spans="1:11" ht="116.25" customHeight="1">
      <c r="A8" s="12">
        <v>1.1000000000000001</v>
      </c>
      <c r="B8" s="182" t="s">
        <v>61</v>
      </c>
      <c r="C8" s="183"/>
      <c r="D8" s="184"/>
      <c r="E8" s="185" t="s">
        <v>62</v>
      </c>
      <c r="F8" s="186"/>
      <c r="G8" s="187"/>
      <c r="H8" s="46" t="s">
        <v>63</v>
      </c>
      <c r="I8" s="28"/>
      <c r="J8" s="27">
        <v>15</v>
      </c>
      <c r="K8" s="25">
        <f>J8*I8</f>
        <v>0</v>
      </c>
    </row>
    <row r="9" spans="1:11" ht="126.75" customHeight="1">
      <c r="A9" s="12">
        <v>1.2</v>
      </c>
      <c r="B9" s="172" t="s">
        <v>64</v>
      </c>
      <c r="C9" s="172"/>
      <c r="D9" s="172"/>
      <c r="E9" s="174" t="s">
        <v>65</v>
      </c>
      <c r="F9" s="174"/>
      <c r="G9" s="174"/>
      <c r="H9" s="46" t="s">
        <v>63</v>
      </c>
      <c r="I9" s="28"/>
      <c r="J9" s="27">
        <v>15</v>
      </c>
      <c r="K9" s="25">
        <f>J9*I9</f>
        <v>0</v>
      </c>
    </row>
    <row r="10" spans="1:11" ht="25.5" customHeight="1">
      <c r="A10" s="90">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v>40</v>
      </c>
      <c r="J11" s="27">
        <v>4</v>
      </c>
      <c r="K11" s="25">
        <f t="shared" ref="K11:K16" si="0">J11*I11</f>
        <v>160</v>
      </c>
    </row>
    <row r="12" spans="1:11" ht="104.25" customHeight="1">
      <c r="A12" s="14">
        <v>2.2000000000000002</v>
      </c>
      <c r="B12" s="182" t="s">
        <v>70</v>
      </c>
      <c r="C12" s="183"/>
      <c r="D12" s="184"/>
      <c r="E12" s="185" t="s">
        <v>71</v>
      </c>
      <c r="F12" s="186"/>
      <c r="G12" s="187"/>
      <c r="H12" s="48" t="s">
        <v>72</v>
      </c>
      <c r="I12" s="28"/>
      <c r="J12" s="27">
        <v>8</v>
      </c>
      <c r="K12" s="25">
        <f t="shared" si="0"/>
        <v>0</v>
      </c>
    </row>
    <row r="13" spans="1:11" ht="93" customHeight="1">
      <c r="A13" s="14">
        <v>2.2999999999999998</v>
      </c>
      <c r="B13" s="182" t="s">
        <v>73</v>
      </c>
      <c r="C13" s="183"/>
      <c r="D13" s="184"/>
      <c r="E13" s="185" t="s">
        <v>74</v>
      </c>
      <c r="F13" s="186"/>
      <c r="G13" s="187"/>
      <c r="H13" s="48" t="s">
        <v>72</v>
      </c>
      <c r="I13" s="28"/>
      <c r="J13" s="27">
        <v>11</v>
      </c>
      <c r="K13" s="25">
        <f t="shared" si="0"/>
        <v>0</v>
      </c>
    </row>
    <row r="14" spans="1:11" ht="157.5" customHeight="1">
      <c r="A14" s="14">
        <v>2.4</v>
      </c>
      <c r="B14" s="182" t="s">
        <v>75</v>
      </c>
      <c r="C14" s="183"/>
      <c r="D14" s="184"/>
      <c r="E14" s="185" t="s">
        <v>76</v>
      </c>
      <c r="F14" s="186"/>
      <c r="G14" s="187"/>
      <c r="H14" s="46" t="s">
        <v>63</v>
      </c>
      <c r="I14" s="28">
        <v>40</v>
      </c>
      <c r="J14" s="27">
        <v>15</v>
      </c>
      <c r="K14" s="25">
        <f t="shared" si="0"/>
        <v>600</v>
      </c>
    </row>
    <row r="15" spans="1:11" ht="84" customHeight="1">
      <c r="A15" s="12">
        <v>2.5</v>
      </c>
      <c r="B15" s="182" t="s">
        <v>77</v>
      </c>
      <c r="C15" s="183"/>
      <c r="D15" s="184"/>
      <c r="E15" s="185" t="s">
        <v>78</v>
      </c>
      <c r="F15" s="186"/>
      <c r="G15" s="187"/>
      <c r="H15" s="46" t="s">
        <v>63</v>
      </c>
      <c r="I15" s="28"/>
      <c r="J15" s="27">
        <v>18</v>
      </c>
      <c r="K15" s="25">
        <f t="shared" si="0"/>
        <v>0</v>
      </c>
    </row>
    <row r="16" spans="1:11" ht="131.44999999999999" customHeight="1">
      <c r="A16" s="14">
        <v>2.6</v>
      </c>
      <c r="B16" s="182" t="s">
        <v>79</v>
      </c>
      <c r="C16" s="183"/>
      <c r="D16" s="184"/>
      <c r="E16" s="185" t="s">
        <v>80</v>
      </c>
      <c r="F16" s="186"/>
      <c r="G16" s="187"/>
      <c r="H16" s="46" t="s">
        <v>63</v>
      </c>
      <c r="I16" s="28"/>
      <c r="J16" s="27">
        <v>10</v>
      </c>
      <c r="K16" s="25">
        <f t="shared" si="0"/>
        <v>0</v>
      </c>
    </row>
    <row r="17" spans="1:11" ht="30" customHeight="1">
      <c r="A17" s="91">
        <v>3</v>
      </c>
      <c r="B17" s="286" t="s">
        <v>81</v>
      </c>
      <c r="C17" s="286"/>
      <c r="D17" s="286"/>
      <c r="E17" s="285" t="s">
        <v>82</v>
      </c>
      <c r="F17" s="285"/>
      <c r="G17" s="285"/>
      <c r="H17" s="47"/>
      <c r="I17" s="29"/>
      <c r="J17" s="26"/>
      <c r="K17" s="26"/>
    </row>
    <row r="18" spans="1:11" ht="90" customHeight="1">
      <c r="A18" s="12">
        <v>3.1</v>
      </c>
      <c r="B18" s="182" t="s">
        <v>83</v>
      </c>
      <c r="C18" s="183"/>
      <c r="D18" s="184"/>
      <c r="E18" s="185" t="s">
        <v>84</v>
      </c>
      <c r="F18" s="186"/>
      <c r="G18" s="187"/>
      <c r="H18" s="46" t="s">
        <v>85</v>
      </c>
      <c r="I18" s="28"/>
      <c r="J18" s="27">
        <v>50</v>
      </c>
      <c r="K18" s="25">
        <f t="shared" ref="K18:K23" si="1">J18*I18</f>
        <v>0</v>
      </c>
    </row>
    <row r="19" spans="1:11" ht="108.6" customHeight="1">
      <c r="A19" s="12">
        <v>3.2</v>
      </c>
      <c r="B19" s="182" t="s">
        <v>86</v>
      </c>
      <c r="C19" s="183"/>
      <c r="D19" s="184"/>
      <c r="E19" s="185" t="s">
        <v>87</v>
      </c>
      <c r="F19" s="186"/>
      <c r="G19" s="187"/>
      <c r="H19" s="46" t="s">
        <v>63</v>
      </c>
      <c r="I19" s="28"/>
      <c r="J19" s="27">
        <v>10</v>
      </c>
      <c r="K19" s="25">
        <f t="shared" si="1"/>
        <v>0</v>
      </c>
    </row>
    <row r="20" spans="1:11" ht="116.1" customHeight="1">
      <c r="A20" s="12">
        <v>3.3</v>
      </c>
      <c r="B20" s="182" t="s">
        <v>88</v>
      </c>
      <c r="C20" s="183"/>
      <c r="D20" s="184"/>
      <c r="E20" s="185" t="s">
        <v>89</v>
      </c>
      <c r="F20" s="186"/>
      <c r="G20" s="187"/>
      <c r="H20" s="46" t="s">
        <v>63</v>
      </c>
      <c r="I20" s="28"/>
      <c r="J20" s="27">
        <v>60</v>
      </c>
      <c r="K20" s="25">
        <f t="shared" si="1"/>
        <v>0</v>
      </c>
    </row>
    <row r="21" spans="1:11" ht="91.5" customHeight="1">
      <c r="A21" s="34">
        <v>3.4</v>
      </c>
      <c r="B21" s="182" t="s">
        <v>90</v>
      </c>
      <c r="C21" s="183"/>
      <c r="D21" s="184"/>
      <c r="E21" s="185" t="s">
        <v>91</v>
      </c>
      <c r="F21" s="186"/>
      <c r="G21" s="187"/>
      <c r="H21" s="48" t="s">
        <v>85</v>
      </c>
      <c r="I21" s="28"/>
      <c r="J21" s="27">
        <v>25</v>
      </c>
      <c r="K21" s="25">
        <f t="shared" si="1"/>
        <v>0</v>
      </c>
    </row>
    <row r="22" spans="1:11" ht="119.1" customHeight="1">
      <c r="A22" s="34">
        <v>3.5</v>
      </c>
      <c r="B22" s="182" t="s">
        <v>92</v>
      </c>
      <c r="C22" s="183"/>
      <c r="D22" s="184"/>
      <c r="E22" s="185" t="s">
        <v>93</v>
      </c>
      <c r="F22" s="186"/>
      <c r="G22" s="187"/>
      <c r="H22" s="46" t="s">
        <v>63</v>
      </c>
      <c r="I22" s="28"/>
      <c r="J22" s="27">
        <v>50</v>
      </c>
      <c r="K22" s="25">
        <f t="shared" si="1"/>
        <v>0</v>
      </c>
    </row>
    <row r="23" spans="1:11" ht="91.5" customHeight="1">
      <c r="A23" s="34">
        <v>3.6</v>
      </c>
      <c r="B23" s="182" t="s">
        <v>94</v>
      </c>
      <c r="C23" s="183"/>
      <c r="D23" s="184"/>
      <c r="E23" s="185" t="s">
        <v>95</v>
      </c>
      <c r="F23" s="186"/>
      <c r="G23" s="187"/>
      <c r="H23" s="48" t="s">
        <v>85</v>
      </c>
      <c r="I23" s="28"/>
      <c r="J23" s="27">
        <v>25</v>
      </c>
      <c r="K23" s="25">
        <f t="shared" si="1"/>
        <v>0</v>
      </c>
    </row>
    <row r="24" spans="1:11" ht="28.5" customHeight="1">
      <c r="A24" s="92">
        <v>4</v>
      </c>
      <c r="B24" s="285" t="s">
        <v>96</v>
      </c>
      <c r="C24" s="285"/>
      <c r="D24" s="285"/>
      <c r="E24" s="285" t="s">
        <v>97</v>
      </c>
      <c r="F24" s="285"/>
      <c r="G24" s="285"/>
      <c r="H24" s="47"/>
      <c r="I24" s="29"/>
      <c r="J24" s="26"/>
      <c r="K24" s="26"/>
    </row>
    <row r="25" spans="1:11" ht="148.5" customHeight="1">
      <c r="A25" s="12">
        <v>4.0999999999999996</v>
      </c>
      <c r="B25" s="182" t="s">
        <v>98</v>
      </c>
      <c r="C25" s="183"/>
      <c r="D25" s="184"/>
      <c r="E25" s="185" t="s">
        <v>99</v>
      </c>
      <c r="F25" s="186"/>
      <c r="G25" s="187"/>
      <c r="H25" s="46" t="s">
        <v>63</v>
      </c>
      <c r="I25" s="28"/>
      <c r="J25" s="27">
        <v>110</v>
      </c>
      <c r="K25" s="25">
        <f>J25*I25</f>
        <v>0</v>
      </c>
    </row>
    <row r="26" spans="1:11" ht="112.5" customHeight="1">
      <c r="A26" s="14">
        <v>4.2</v>
      </c>
      <c r="B26" s="182" t="s">
        <v>100</v>
      </c>
      <c r="C26" s="183"/>
      <c r="D26" s="184"/>
      <c r="E26" s="185" t="s">
        <v>101</v>
      </c>
      <c r="F26" s="186"/>
      <c r="G26" s="187"/>
      <c r="H26" s="46" t="s">
        <v>63</v>
      </c>
      <c r="I26" s="28"/>
      <c r="J26" s="27">
        <v>90</v>
      </c>
      <c r="K26" s="25">
        <f>J26*I26</f>
        <v>0</v>
      </c>
    </row>
    <row r="27" spans="1:11" ht="89.1" customHeight="1">
      <c r="A27" s="12">
        <v>4.3</v>
      </c>
      <c r="B27" s="182" t="s">
        <v>102</v>
      </c>
      <c r="C27" s="183"/>
      <c r="D27" s="184"/>
      <c r="E27" s="185" t="s">
        <v>103</v>
      </c>
      <c r="F27" s="186"/>
      <c r="G27" s="187"/>
      <c r="H27" s="46" t="s">
        <v>63</v>
      </c>
      <c r="I27" s="28"/>
      <c r="J27" s="27">
        <v>90</v>
      </c>
      <c r="K27" s="25">
        <f>J27*I27</f>
        <v>0</v>
      </c>
    </row>
    <row r="28" spans="1:11" ht="97.5" customHeight="1">
      <c r="A28" s="14">
        <v>4.4000000000000004</v>
      </c>
      <c r="B28" s="182" t="s">
        <v>104</v>
      </c>
      <c r="C28" s="183"/>
      <c r="D28" s="184"/>
      <c r="E28" s="185" t="s">
        <v>105</v>
      </c>
      <c r="F28" s="186"/>
      <c r="G28" s="187"/>
      <c r="H28" s="49" t="s">
        <v>106</v>
      </c>
      <c r="I28" s="28"/>
      <c r="J28" s="27">
        <v>8</v>
      </c>
      <c r="K28" s="25">
        <f>J28*I28</f>
        <v>0</v>
      </c>
    </row>
    <row r="29" spans="1:11" ht="137.25" customHeight="1">
      <c r="A29" s="14">
        <v>4.5</v>
      </c>
      <c r="B29" s="182" t="s">
        <v>107</v>
      </c>
      <c r="C29" s="183"/>
      <c r="D29" s="184"/>
      <c r="E29" s="185" t="s">
        <v>108</v>
      </c>
      <c r="F29" s="186"/>
      <c r="G29" s="187"/>
      <c r="H29" s="49" t="s">
        <v>106</v>
      </c>
      <c r="I29" s="28"/>
      <c r="J29" s="27">
        <v>35</v>
      </c>
      <c r="K29" s="25">
        <f>J29*I29</f>
        <v>0</v>
      </c>
    </row>
    <row r="30" spans="1:11" ht="33" customHeight="1">
      <c r="A30" s="92">
        <v>5</v>
      </c>
      <c r="B30" s="285" t="s">
        <v>109</v>
      </c>
      <c r="C30" s="285"/>
      <c r="D30" s="285"/>
      <c r="E30" s="285" t="s">
        <v>110</v>
      </c>
      <c r="F30" s="285"/>
      <c r="G30" s="285"/>
      <c r="H30" s="47"/>
      <c r="I30" s="30"/>
      <c r="J30" s="26"/>
      <c r="K30" s="26"/>
    </row>
    <row r="31" spans="1:11" ht="167.25" customHeight="1">
      <c r="A31" s="14">
        <v>5.0999999999999996</v>
      </c>
      <c r="B31" s="172" t="s">
        <v>111</v>
      </c>
      <c r="C31" s="172"/>
      <c r="D31" s="172"/>
      <c r="E31" s="174" t="s">
        <v>112</v>
      </c>
      <c r="F31" s="174"/>
      <c r="G31" s="174"/>
      <c r="H31" s="48" t="s">
        <v>72</v>
      </c>
      <c r="I31" s="28"/>
      <c r="J31" s="27">
        <v>10</v>
      </c>
      <c r="K31" s="25">
        <f>J31*I31</f>
        <v>0</v>
      </c>
    </row>
    <row r="32" spans="1:11" ht="135" customHeight="1">
      <c r="A32" s="14">
        <v>5.2</v>
      </c>
      <c r="B32" s="172" t="s">
        <v>113</v>
      </c>
      <c r="C32" s="172"/>
      <c r="D32" s="172"/>
      <c r="E32" s="287" t="s">
        <v>114</v>
      </c>
      <c r="F32" s="287"/>
      <c r="G32" s="287"/>
      <c r="H32" s="48" t="s">
        <v>63</v>
      </c>
      <c r="I32" s="28"/>
      <c r="J32" s="27">
        <v>35</v>
      </c>
      <c r="K32" s="25">
        <f>J32*I32</f>
        <v>0</v>
      </c>
    </row>
    <row r="33" spans="1:11" ht="33" customHeight="1">
      <c r="A33" s="93">
        <v>6</v>
      </c>
      <c r="B33" s="288" t="s">
        <v>115</v>
      </c>
      <c r="C33" s="289"/>
      <c r="D33" s="290"/>
      <c r="E33" s="288" t="s">
        <v>116</v>
      </c>
      <c r="F33" s="289"/>
      <c r="G33" s="290"/>
      <c r="H33" s="50"/>
      <c r="I33" s="30"/>
      <c r="J33" s="26"/>
      <c r="K33" s="26"/>
    </row>
    <row r="34" spans="1:11" ht="112.5" customHeight="1">
      <c r="A34" s="12">
        <v>6.1</v>
      </c>
      <c r="B34" s="182" t="s">
        <v>117</v>
      </c>
      <c r="C34" s="183"/>
      <c r="D34" s="184"/>
      <c r="E34" s="185" t="s">
        <v>118</v>
      </c>
      <c r="F34" s="186"/>
      <c r="G34" s="187"/>
      <c r="H34" s="46" t="s">
        <v>85</v>
      </c>
      <c r="I34" s="28"/>
      <c r="J34" s="27">
        <v>200</v>
      </c>
      <c r="K34" s="25">
        <f>J34*I34</f>
        <v>0</v>
      </c>
    </row>
    <row r="35" spans="1:11" ht="113.25" customHeight="1">
      <c r="A35" s="12">
        <v>6.2</v>
      </c>
      <c r="B35" s="182" t="s">
        <v>119</v>
      </c>
      <c r="C35" s="183"/>
      <c r="D35" s="184"/>
      <c r="E35" s="185" t="s">
        <v>120</v>
      </c>
      <c r="F35" s="186"/>
      <c r="G35" s="187"/>
      <c r="H35" s="48" t="s">
        <v>85</v>
      </c>
      <c r="I35" s="28"/>
      <c r="J35" s="27">
        <v>200</v>
      </c>
      <c r="K35" s="25">
        <f>J35*I35</f>
        <v>0</v>
      </c>
    </row>
    <row r="36" spans="1:11" ht="113.25" customHeight="1">
      <c r="A36" s="12">
        <v>6.3</v>
      </c>
      <c r="B36" s="172" t="s">
        <v>121</v>
      </c>
      <c r="C36" s="172"/>
      <c r="D36" s="172"/>
      <c r="E36" s="174" t="s">
        <v>122</v>
      </c>
      <c r="F36" s="174"/>
      <c r="G36" s="174"/>
      <c r="H36" s="48" t="s">
        <v>85</v>
      </c>
      <c r="I36" s="28"/>
      <c r="J36" s="27">
        <v>250</v>
      </c>
      <c r="K36" s="25">
        <f t="shared" ref="K36:K54" si="2">J36*I36</f>
        <v>0</v>
      </c>
    </row>
    <row r="37" spans="1:11" ht="113.25" customHeight="1">
      <c r="A37" s="12">
        <v>6.4</v>
      </c>
      <c r="B37" s="172" t="s">
        <v>123</v>
      </c>
      <c r="C37" s="172"/>
      <c r="D37" s="172"/>
      <c r="E37" s="174" t="s">
        <v>124</v>
      </c>
      <c r="F37" s="174"/>
      <c r="G37" s="174"/>
      <c r="H37" s="48" t="s">
        <v>85</v>
      </c>
      <c r="I37" s="28"/>
      <c r="J37" s="27">
        <v>210</v>
      </c>
      <c r="K37" s="25">
        <f t="shared" si="2"/>
        <v>0</v>
      </c>
    </row>
    <row r="38" spans="1:11" ht="113.25" customHeight="1">
      <c r="A38" s="12">
        <v>6.5</v>
      </c>
      <c r="B38" s="172" t="s">
        <v>125</v>
      </c>
      <c r="C38" s="172"/>
      <c r="D38" s="172"/>
      <c r="E38" s="174" t="s">
        <v>126</v>
      </c>
      <c r="F38" s="174"/>
      <c r="G38" s="174"/>
      <c r="H38" s="48" t="s">
        <v>72</v>
      </c>
      <c r="I38" s="28"/>
      <c r="J38" s="27">
        <v>15</v>
      </c>
      <c r="K38" s="25">
        <f t="shared" si="2"/>
        <v>0</v>
      </c>
    </row>
    <row r="39" spans="1:11" ht="87.75" customHeight="1">
      <c r="A39" s="12">
        <v>6.6</v>
      </c>
      <c r="B39" s="172" t="s">
        <v>127</v>
      </c>
      <c r="C39" s="172"/>
      <c r="D39" s="172"/>
      <c r="E39" s="174" t="s">
        <v>128</v>
      </c>
      <c r="F39" s="174"/>
      <c r="G39" s="174"/>
      <c r="H39" s="48" t="s">
        <v>85</v>
      </c>
      <c r="I39" s="28"/>
      <c r="J39" s="27">
        <v>30</v>
      </c>
      <c r="K39" s="25">
        <f t="shared" si="2"/>
        <v>0</v>
      </c>
    </row>
    <row r="40" spans="1:11" ht="113.25" customHeight="1">
      <c r="A40" s="12">
        <v>6.7</v>
      </c>
      <c r="B40" s="172" t="s">
        <v>129</v>
      </c>
      <c r="C40" s="172"/>
      <c r="D40" s="172"/>
      <c r="E40" s="174" t="s">
        <v>130</v>
      </c>
      <c r="F40" s="174"/>
      <c r="G40" s="174"/>
      <c r="H40" s="48" t="s">
        <v>72</v>
      </c>
      <c r="I40" s="28"/>
      <c r="J40" s="27">
        <v>20</v>
      </c>
      <c r="K40" s="25">
        <f t="shared" si="2"/>
        <v>0</v>
      </c>
    </row>
    <row r="41" spans="1:11" ht="137.1" customHeight="1">
      <c r="A41" s="12">
        <v>6.8</v>
      </c>
      <c r="B41" s="172" t="s">
        <v>131</v>
      </c>
      <c r="C41" s="172"/>
      <c r="D41" s="172"/>
      <c r="E41" s="174" t="s">
        <v>132</v>
      </c>
      <c r="F41" s="174"/>
      <c r="G41" s="174"/>
      <c r="H41" s="48" t="s">
        <v>85</v>
      </c>
      <c r="I41" s="28"/>
      <c r="J41" s="27">
        <v>175</v>
      </c>
      <c r="K41" s="25">
        <f t="shared" si="2"/>
        <v>0</v>
      </c>
    </row>
    <row r="42" spans="1:11" ht="72" customHeight="1">
      <c r="A42" s="12">
        <v>6.9</v>
      </c>
      <c r="B42" s="172" t="s">
        <v>133</v>
      </c>
      <c r="C42" s="172"/>
      <c r="D42" s="172"/>
      <c r="E42" s="174" t="s">
        <v>134</v>
      </c>
      <c r="F42" s="174"/>
      <c r="G42" s="174"/>
      <c r="H42" s="48" t="s">
        <v>85</v>
      </c>
      <c r="I42" s="28"/>
      <c r="J42" s="27">
        <v>35</v>
      </c>
      <c r="K42" s="25">
        <f t="shared" si="2"/>
        <v>0</v>
      </c>
    </row>
    <row r="43" spans="1:11" ht="75" customHeight="1">
      <c r="A43" s="40">
        <v>6.1</v>
      </c>
      <c r="B43" s="172" t="s">
        <v>135</v>
      </c>
      <c r="C43" s="172"/>
      <c r="D43" s="172"/>
      <c r="E43" s="174" t="s">
        <v>136</v>
      </c>
      <c r="F43" s="174"/>
      <c r="G43" s="174"/>
      <c r="H43" s="48" t="s">
        <v>85</v>
      </c>
      <c r="I43" s="28"/>
      <c r="J43" s="27">
        <v>20</v>
      </c>
      <c r="K43" s="25">
        <f t="shared" si="2"/>
        <v>0</v>
      </c>
    </row>
    <row r="44" spans="1:11" ht="57.75" customHeight="1">
      <c r="A44" s="40">
        <v>6.11</v>
      </c>
      <c r="B44" s="172" t="s">
        <v>137</v>
      </c>
      <c r="C44" s="172"/>
      <c r="D44" s="172"/>
      <c r="E44" s="174" t="s">
        <v>138</v>
      </c>
      <c r="F44" s="174"/>
      <c r="G44" s="174"/>
      <c r="H44" s="48" t="s">
        <v>85</v>
      </c>
      <c r="I44" s="28"/>
      <c r="J44" s="27">
        <v>120</v>
      </c>
      <c r="K44" s="25">
        <f t="shared" si="2"/>
        <v>0</v>
      </c>
    </row>
    <row r="45" spans="1:11" ht="111" customHeight="1">
      <c r="A45" s="40">
        <v>6.12</v>
      </c>
      <c r="B45" s="172" t="s">
        <v>139</v>
      </c>
      <c r="C45" s="172"/>
      <c r="D45" s="172"/>
      <c r="E45" s="174" t="s">
        <v>140</v>
      </c>
      <c r="F45" s="174"/>
      <c r="G45" s="174"/>
      <c r="H45" s="48" t="s">
        <v>85</v>
      </c>
      <c r="I45" s="28"/>
      <c r="J45" s="27">
        <v>90</v>
      </c>
      <c r="K45" s="25">
        <f t="shared" si="2"/>
        <v>0</v>
      </c>
    </row>
    <row r="46" spans="1:11" ht="106.35" customHeight="1">
      <c r="A46" s="40">
        <v>6.13</v>
      </c>
      <c r="B46" s="172" t="s">
        <v>141</v>
      </c>
      <c r="C46" s="172"/>
      <c r="D46" s="172"/>
      <c r="E46" s="174" t="s">
        <v>142</v>
      </c>
      <c r="F46" s="174"/>
      <c r="G46" s="174"/>
      <c r="H46" s="48" t="s">
        <v>85</v>
      </c>
      <c r="I46" s="28"/>
      <c r="J46" s="27">
        <v>90</v>
      </c>
      <c r="K46" s="25">
        <f t="shared" si="2"/>
        <v>0</v>
      </c>
    </row>
    <row r="47" spans="1:11" ht="97.35" customHeight="1">
      <c r="A47" s="40">
        <v>6.14</v>
      </c>
      <c r="B47" s="172" t="s">
        <v>143</v>
      </c>
      <c r="C47" s="172"/>
      <c r="D47" s="172"/>
      <c r="E47" s="173" t="s">
        <v>144</v>
      </c>
      <c r="F47" s="173"/>
      <c r="G47" s="173"/>
      <c r="H47" s="48" t="s">
        <v>85</v>
      </c>
      <c r="I47" s="28"/>
      <c r="J47" s="27">
        <v>220</v>
      </c>
      <c r="K47" s="25">
        <f t="shared" si="2"/>
        <v>0</v>
      </c>
    </row>
    <row r="48" spans="1:11" ht="113.45" customHeight="1">
      <c r="A48" s="40">
        <v>6.15</v>
      </c>
      <c r="B48" s="172" t="s">
        <v>145</v>
      </c>
      <c r="C48" s="172"/>
      <c r="D48" s="172"/>
      <c r="E48" s="174" t="s">
        <v>146</v>
      </c>
      <c r="F48" s="174"/>
      <c r="G48" s="174"/>
      <c r="H48" s="48" t="s">
        <v>85</v>
      </c>
      <c r="I48" s="28"/>
      <c r="J48" s="27">
        <v>120</v>
      </c>
      <c r="K48" s="25">
        <f t="shared" si="2"/>
        <v>0</v>
      </c>
    </row>
    <row r="49" spans="1:11" ht="97.5" customHeight="1">
      <c r="A49" s="40">
        <v>6.16</v>
      </c>
      <c r="B49" s="172" t="s">
        <v>147</v>
      </c>
      <c r="C49" s="172"/>
      <c r="D49" s="172"/>
      <c r="E49" s="173" t="s">
        <v>148</v>
      </c>
      <c r="F49" s="173"/>
      <c r="G49" s="173"/>
      <c r="H49" s="48" t="s">
        <v>85</v>
      </c>
      <c r="I49" s="28"/>
      <c r="J49" s="27">
        <v>175</v>
      </c>
      <c r="K49" s="25">
        <f t="shared" si="2"/>
        <v>0</v>
      </c>
    </row>
    <row r="50" spans="1:11" ht="110.1" customHeight="1">
      <c r="A50" s="40">
        <v>6.17</v>
      </c>
      <c r="B50" s="172" t="s">
        <v>149</v>
      </c>
      <c r="C50" s="172"/>
      <c r="D50" s="172"/>
      <c r="E50" s="174" t="s">
        <v>150</v>
      </c>
      <c r="F50" s="174"/>
      <c r="G50" s="174"/>
      <c r="H50" s="48" t="s">
        <v>85</v>
      </c>
      <c r="I50" s="28"/>
      <c r="J50" s="27">
        <v>185</v>
      </c>
      <c r="K50" s="25">
        <f t="shared" si="2"/>
        <v>0</v>
      </c>
    </row>
    <row r="51" spans="1:11" ht="138.6" customHeight="1">
      <c r="A51" s="40">
        <v>6.1800000000000104</v>
      </c>
      <c r="B51" s="172" t="s">
        <v>151</v>
      </c>
      <c r="C51" s="172"/>
      <c r="D51" s="172"/>
      <c r="E51" s="174" t="s">
        <v>152</v>
      </c>
      <c r="F51" s="174"/>
      <c r="G51" s="174"/>
      <c r="H51" s="48" t="s">
        <v>153</v>
      </c>
      <c r="I51" s="28"/>
      <c r="J51" s="27">
        <v>120</v>
      </c>
      <c r="K51" s="25">
        <f t="shared" si="2"/>
        <v>0</v>
      </c>
    </row>
    <row r="52" spans="1:11" ht="31.5" customHeight="1">
      <c r="A52" s="94">
        <v>7</v>
      </c>
      <c r="B52" s="291" t="s">
        <v>154</v>
      </c>
      <c r="C52" s="292"/>
      <c r="D52" s="293"/>
      <c r="E52" s="294" t="s">
        <v>155</v>
      </c>
      <c r="F52" s="294"/>
      <c r="G52" s="294"/>
      <c r="H52" s="51"/>
      <c r="I52" s="32"/>
      <c r="J52" s="32"/>
      <c r="K52" s="33"/>
    </row>
    <row r="53" spans="1:11" ht="113.25" customHeight="1">
      <c r="A53" s="14">
        <v>7.1</v>
      </c>
      <c r="B53" s="172" t="s">
        <v>156</v>
      </c>
      <c r="C53" s="172"/>
      <c r="D53" s="172"/>
      <c r="E53" s="174" t="s">
        <v>157</v>
      </c>
      <c r="F53" s="174"/>
      <c r="G53" s="174"/>
      <c r="H53" s="48"/>
      <c r="I53" s="28"/>
      <c r="J53" s="27">
        <v>25</v>
      </c>
      <c r="K53" s="25">
        <f t="shared" si="2"/>
        <v>0</v>
      </c>
    </row>
    <row r="54" spans="1:11" ht="113.25" customHeight="1">
      <c r="A54" s="14">
        <v>7.2</v>
      </c>
      <c r="B54" s="172" t="s">
        <v>158</v>
      </c>
      <c r="C54" s="172"/>
      <c r="D54" s="172"/>
      <c r="E54" s="173" t="s">
        <v>159</v>
      </c>
      <c r="F54" s="173"/>
      <c r="G54" s="173"/>
      <c r="H54" s="48"/>
      <c r="I54" s="28"/>
      <c r="J54" s="27">
        <v>25</v>
      </c>
      <c r="K54" s="25">
        <f t="shared" si="2"/>
        <v>0</v>
      </c>
    </row>
    <row r="55" spans="1:11" ht="31.5" customHeight="1" thickBot="1">
      <c r="A55" s="94">
        <v>8</v>
      </c>
      <c r="B55" s="291" t="s">
        <v>160</v>
      </c>
      <c r="C55" s="292"/>
      <c r="D55" s="293"/>
      <c r="E55" s="294" t="s">
        <v>161</v>
      </c>
      <c r="F55" s="294"/>
      <c r="G55" s="294"/>
      <c r="H55" s="51"/>
      <c r="I55" s="32"/>
      <c r="J55" s="32"/>
      <c r="K55" s="33"/>
    </row>
    <row r="56" spans="1:11" ht="127.5" customHeight="1" thickBot="1">
      <c r="A56" s="42">
        <v>8.1</v>
      </c>
      <c r="B56" s="295" t="s">
        <v>162</v>
      </c>
      <c r="C56" s="296"/>
      <c r="D56" s="297"/>
      <c r="E56" s="298" t="s">
        <v>163</v>
      </c>
      <c r="F56" s="299"/>
      <c r="G56" s="300"/>
      <c r="H56" s="52" t="s">
        <v>85</v>
      </c>
      <c r="I56" s="43"/>
      <c r="J56" s="44">
        <v>50</v>
      </c>
      <c r="K56" s="45">
        <f t="shared" ref="K56:K67" si="3">I56*J56</f>
        <v>0</v>
      </c>
    </row>
    <row r="57" spans="1:11" ht="124.5" customHeight="1" thickBot="1">
      <c r="A57" s="14">
        <v>8.1999999999999993</v>
      </c>
      <c r="B57" s="146" t="s">
        <v>164</v>
      </c>
      <c r="C57" s="146"/>
      <c r="D57" s="146"/>
      <c r="E57" s="147" t="s">
        <v>165</v>
      </c>
      <c r="F57" s="147"/>
      <c r="G57" s="147"/>
      <c r="H57" s="48" t="s">
        <v>85</v>
      </c>
      <c r="I57" s="43"/>
      <c r="J57" s="44">
        <v>10</v>
      </c>
      <c r="K57" s="45">
        <f t="shared" si="3"/>
        <v>0</v>
      </c>
    </row>
    <row r="58" spans="1:11" ht="120" customHeight="1">
      <c r="A58" s="42">
        <v>8.3000000000000007</v>
      </c>
      <c r="B58" s="170" t="s">
        <v>164</v>
      </c>
      <c r="C58" s="170"/>
      <c r="D58" s="170"/>
      <c r="E58" s="171" t="s">
        <v>166</v>
      </c>
      <c r="F58" s="171"/>
      <c r="G58" s="171"/>
      <c r="H58" s="49" t="s">
        <v>85</v>
      </c>
      <c r="I58" s="43"/>
      <c r="J58" s="44">
        <v>10</v>
      </c>
      <c r="K58" s="45">
        <f t="shared" si="3"/>
        <v>0</v>
      </c>
    </row>
    <row r="59" spans="1:11" ht="150" customHeight="1" thickBot="1">
      <c r="A59" s="14">
        <v>8.4</v>
      </c>
      <c r="B59" s="146" t="s">
        <v>167</v>
      </c>
      <c r="C59" s="146"/>
      <c r="D59" s="146"/>
      <c r="E59" s="147" t="s">
        <v>168</v>
      </c>
      <c r="F59" s="147"/>
      <c r="G59" s="147"/>
      <c r="H59" s="48" t="s">
        <v>85</v>
      </c>
      <c r="I59" s="28"/>
      <c r="J59" s="27">
        <v>30</v>
      </c>
      <c r="K59" s="45">
        <f t="shared" si="3"/>
        <v>0</v>
      </c>
    </row>
    <row r="60" spans="1:11" ht="148.5" customHeight="1">
      <c r="A60" s="42">
        <v>8.5</v>
      </c>
      <c r="B60" s="146" t="s">
        <v>169</v>
      </c>
      <c r="C60" s="146"/>
      <c r="D60" s="146"/>
      <c r="E60" s="147" t="s">
        <v>170</v>
      </c>
      <c r="F60" s="147"/>
      <c r="G60" s="147"/>
      <c r="H60" s="48" t="s">
        <v>85</v>
      </c>
      <c r="I60" s="28"/>
      <c r="J60" s="27">
        <v>45</v>
      </c>
      <c r="K60" s="25">
        <f t="shared" si="3"/>
        <v>0</v>
      </c>
    </row>
    <row r="61" spans="1:11" ht="172.5" customHeight="1" thickBot="1">
      <c r="A61" s="14">
        <v>8.6</v>
      </c>
      <c r="B61" s="146" t="s">
        <v>171</v>
      </c>
      <c r="C61" s="146"/>
      <c r="D61" s="146"/>
      <c r="E61" s="147" t="s">
        <v>172</v>
      </c>
      <c r="F61" s="147"/>
      <c r="G61" s="147"/>
      <c r="H61" s="48" t="s">
        <v>85</v>
      </c>
      <c r="I61" s="28"/>
      <c r="J61" s="27">
        <v>60</v>
      </c>
      <c r="K61" s="25">
        <f t="shared" si="3"/>
        <v>0</v>
      </c>
    </row>
    <row r="62" spans="1:11" ht="150" customHeight="1">
      <c r="A62" s="42">
        <v>8.6999999999999993</v>
      </c>
      <c r="B62" s="146" t="s">
        <v>173</v>
      </c>
      <c r="C62" s="146"/>
      <c r="D62" s="146"/>
      <c r="E62" s="147" t="s">
        <v>174</v>
      </c>
      <c r="F62" s="147"/>
      <c r="G62" s="147"/>
      <c r="H62" s="48" t="s">
        <v>85</v>
      </c>
      <c r="I62" s="28"/>
      <c r="J62" s="27">
        <v>50</v>
      </c>
      <c r="K62" s="25">
        <f t="shared" si="3"/>
        <v>0</v>
      </c>
    </row>
    <row r="63" spans="1:11" ht="195.75" customHeight="1" thickBot="1">
      <c r="A63" s="14">
        <v>8.8000000000000007</v>
      </c>
      <c r="B63" s="146" t="s">
        <v>175</v>
      </c>
      <c r="C63" s="146"/>
      <c r="D63" s="146"/>
      <c r="E63" s="147" t="s">
        <v>176</v>
      </c>
      <c r="F63" s="147"/>
      <c r="G63" s="147"/>
      <c r="H63" s="48" t="s">
        <v>85</v>
      </c>
      <c r="I63" s="28"/>
      <c r="J63" s="27">
        <v>75</v>
      </c>
      <c r="K63" s="25">
        <f t="shared" si="3"/>
        <v>0</v>
      </c>
    </row>
    <row r="64" spans="1:11" ht="150" customHeight="1">
      <c r="A64" s="42">
        <v>8.9</v>
      </c>
      <c r="B64" s="146" t="s">
        <v>177</v>
      </c>
      <c r="C64" s="146"/>
      <c r="D64" s="146"/>
      <c r="E64" s="147" t="s">
        <v>178</v>
      </c>
      <c r="F64" s="147"/>
      <c r="G64" s="147"/>
      <c r="H64" s="48" t="s">
        <v>72</v>
      </c>
      <c r="I64" s="28"/>
      <c r="J64" s="27">
        <v>5</v>
      </c>
      <c r="K64" s="25">
        <f t="shared" si="3"/>
        <v>0</v>
      </c>
    </row>
    <row r="65" spans="1:11" ht="129" hidden="1" customHeight="1">
      <c r="A65" s="40">
        <v>8.1</v>
      </c>
      <c r="B65" s="146" t="s">
        <v>179</v>
      </c>
      <c r="C65" s="146"/>
      <c r="D65" s="146"/>
      <c r="E65" s="147" t="s">
        <v>180</v>
      </c>
      <c r="F65" s="147"/>
      <c r="G65" s="147"/>
      <c r="H65" s="48" t="s">
        <v>72</v>
      </c>
      <c r="I65" s="28">
        <v>0</v>
      </c>
      <c r="J65" s="27">
        <v>4</v>
      </c>
      <c r="K65" s="25">
        <f t="shared" si="3"/>
        <v>0</v>
      </c>
    </row>
    <row r="66" spans="1:11" ht="121.5" hidden="1" customHeight="1">
      <c r="A66" s="40">
        <v>8.11</v>
      </c>
      <c r="B66" s="146" t="s">
        <v>181</v>
      </c>
      <c r="C66" s="146"/>
      <c r="D66" s="146"/>
      <c r="E66" s="147" t="s">
        <v>182</v>
      </c>
      <c r="F66" s="147"/>
      <c r="G66" s="147"/>
      <c r="H66" s="48" t="s">
        <v>72</v>
      </c>
      <c r="I66" s="28">
        <v>0</v>
      </c>
      <c r="J66" s="27">
        <v>6</v>
      </c>
      <c r="K66" s="25">
        <f t="shared" si="3"/>
        <v>0</v>
      </c>
    </row>
    <row r="67" spans="1:11" ht="121.5" hidden="1" customHeight="1">
      <c r="A67" s="40">
        <v>8.1199999999999992</v>
      </c>
      <c r="B67" s="146" t="s">
        <v>183</v>
      </c>
      <c r="C67" s="146"/>
      <c r="D67" s="146"/>
      <c r="E67" s="147" t="s">
        <v>184</v>
      </c>
      <c r="F67" s="147"/>
      <c r="G67" s="147"/>
      <c r="H67" s="48" t="s">
        <v>72</v>
      </c>
      <c r="I67" s="28">
        <v>0</v>
      </c>
      <c r="J67" s="27">
        <v>8</v>
      </c>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760</v>
      </c>
    </row>
  </sheetData>
  <mergeCells count="135">
    <mergeCell ref="B67:D67"/>
    <mergeCell ref="E67:G67"/>
    <mergeCell ref="A68:K68"/>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B52:D52"/>
    <mergeCell ref="E52:G52"/>
    <mergeCell ref="B53:D53"/>
    <mergeCell ref="E53:G53"/>
    <mergeCell ref="B54:D54"/>
    <mergeCell ref="E54:G54"/>
    <mergeCell ref="B49:D49"/>
    <mergeCell ref="E49:G49"/>
    <mergeCell ref="B50:D50"/>
    <mergeCell ref="E50:G50"/>
    <mergeCell ref="B51:D51"/>
    <mergeCell ref="E51:G51"/>
    <mergeCell ref="B46:D46"/>
    <mergeCell ref="E46:G46"/>
    <mergeCell ref="B47:D47"/>
    <mergeCell ref="E47:G47"/>
    <mergeCell ref="B48:D48"/>
    <mergeCell ref="E48:G48"/>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B10:D10"/>
    <mergeCell ref="E10:G10"/>
    <mergeCell ref="B11:D11"/>
    <mergeCell ref="E11:G11"/>
    <mergeCell ref="B12:D12"/>
    <mergeCell ref="E12:G12"/>
    <mergeCell ref="B7:D7"/>
    <mergeCell ref="E7:G7"/>
    <mergeCell ref="B8:D8"/>
    <mergeCell ref="E8:G8"/>
    <mergeCell ref="B9:D9"/>
    <mergeCell ref="E9:G9"/>
    <mergeCell ref="A4:B4"/>
    <mergeCell ref="C4:D4"/>
    <mergeCell ref="F4:G4"/>
    <mergeCell ref="I4:K4"/>
    <mergeCell ref="B6:D6"/>
    <mergeCell ref="E6:G6"/>
    <mergeCell ref="A1:K1"/>
    <mergeCell ref="A2:K2"/>
    <mergeCell ref="A3:B3"/>
    <mergeCell ref="C3:D3"/>
    <mergeCell ref="F3:G3"/>
    <mergeCell ref="I3:K3"/>
  </mergeCells>
  <printOptions horizontalCentered="1" verticalCentered="1"/>
  <pageMargins left="0" right="0" top="0" bottom="0" header="0" footer="0"/>
  <pageSetup scale="7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M112"/>
  <sheetViews>
    <sheetView tabSelected="1" view="pageBreakPreview" zoomScale="110" zoomScaleNormal="50" zoomScaleSheetLayoutView="110" workbookViewId="0">
      <selection activeCell="O4" sqref="O4"/>
    </sheetView>
  </sheetViews>
  <sheetFormatPr defaultRowHeight="21"/>
  <cols>
    <col min="1" max="1" width="7" style="100" customWidth="1"/>
    <col min="2" max="2" width="18.85546875" style="1" customWidth="1"/>
    <col min="3" max="3" width="11.85546875" style="1" customWidth="1"/>
    <col min="4" max="4" width="21.5703125" style="1" customWidth="1"/>
    <col min="5" max="5" width="21.42578125" style="99" customWidth="1"/>
    <col min="6" max="6" width="16.42578125" style="99" customWidth="1"/>
    <col min="7" max="7" width="10.85546875" style="99" customWidth="1"/>
    <col min="8" max="8" width="11" style="7" customWidth="1"/>
    <col min="10" max="10" width="33.5703125" customWidth="1"/>
    <col min="11" max="11" width="3.28515625" customWidth="1"/>
    <col min="12" max="12" width="14.140625" customWidth="1"/>
    <col min="13" max="13" width="12.28515625" customWidth="1"/>
  </cols>
  <sheetData>
    <row r="1" spans="1:13" ht="79.5" customHeight="1">
      <c r="A1" s="235" t="s">
        <v>0</v>
      </c>
      <c r="B1" s="235"/>
      <c r="C1" s="235"/>
      <c r="D1" s="235"/>
      <c r="E1" s="235"/>
      <c r="F1" s="235"/>
      <c r="G1" s="235"/>
      <c r="H1" s="235"/>
      <c r="I1" s="235"/>
      <c r="J1" s="235"/>
      <c r="K1" s="235"/>
      <c r="L1" s="235"/>
      <c r="M1" s="235"/>
    </row>
    <row r="2" spans="1:13" ht="33.75" customHeight="1">
      <c r="A2" s="216" t="s">
        <v>186</v>
      </c>
      <c r="B2" s="216"/>
      <c r="C2" s="216"/>
      <c r="D2" s="216"/>
      <c r="E2" s="216"/>
      <c r="F2" s="216"/>
      <c r="G2" s="216"/>
      <c r="H2" s="216"/>
      <c r="I2" s="216"/>
      <c r="J2" s="216"/>
      <c r="K2" s="216"/>
      <c r="L2" s="216"/>
      <c r="M2" s="216"/>
    </row>
    <row r="3" spans="1:13" ht="20.100000000000001" customHeight="1">
      <c r="A3" s="231" t="s">
        <v>187</v>
      </c>
      <c r="B3" s="232"/>
      <c r="C3" s="232"/>
      <c r="D3" s="232"/>
      <c r="E3" s="232"/>
      <c r="F3" s="232"/>
      <c r="G3" s="232"/>
      <c r="H3" s="232"/>
      <c r="I3" s="232"/>
      <c r="J3" s="232"/>
      <c r="K3" s="232"/>
      <c r="L3" s="232"/>
      <c r="M3" s="232"/>
    </row>
    <row r="4" spans="1:13" ht="20.100000000000001" customHeight="1" thickBot="1">
      <c r="A4" s="233"/>
      <c r="B4" s="234"/>
      <c r="C4" s="234"/>
      <c r="D4" s="234"/>
      <c r="E4" s="234"/>
      <c r="F4" s="234"/>
      <c r="G4" s="234"/>
      <c r="H4" s="234"/>
      <c r="I4" s="234"/>
      <c r="J4" s="234"/>
      <c r="K4" s="234"/>
      <c r="L4" s="234"/>
      <c r="M4" s="234"/>
    </row>
    <row r="5" spans="1:13" ht="22.9" customHeight="1" thickBot="1">
      <c r="A5" s="244" t="s">
        <v>188</v>
      </c>
      <c r="B5" s="245"/>
      <c r="C5" s="245"/>
      <c r="D5" s="245"/>
      <c r="E5" s="245"/>
      <c r="F5" s="245"/>
      <c r="G5" s="225" t="s">
        <v>189</v>
      </c>
      <c r="H5" s="226"/>
      <c r="I5" s="226"/>
      <c r="J5" s="226"/>
      <c r="K5" s="226"/>
      <c r="L5" s="226"/>
      <c r="M5" s="227"/>
    </row>
    <row r="6" spans="1:13" ht="22.9" customHeight="1" thickBot="1">
      <c r="A6" s="241" t="s">
        <v>190</v>
      </c>
      <c r="B6" s="242"/>
      <c r="C6" s="242"/>
      <c r="D6" s="242"/>
      <c r="E6" s="242"/>
      <c r="F6" s="242"/>
      <c r="G6" s="228" t="s">
        <v>191</v>
      </c>
      <c r="H6" s="229"/>
      <c r="I6" s="229"/>
      <c r="J6" s="229"/>
      <c r="K6" s="229"/>
      <c r="L6" s="229"/>
      <c r="M6" s="230"/>
    </row>
    <row r="7" spans="1:13" ht="49.5" customHeight="1">
      <c r="A7" s="109" t="s">
        <v>52</v>
      </c>
      <c r="B7" s="252" t="s">
        <v>53</v>
      </c>
      <c r="C7" s="252"/>
      <c r="D7" s="252"/>
      <c r="E7" s="252" t="s">
        <v>54</v>
      </c>
      <c r="F7" s="252"/>
      <c r="G7" s="252"/>
      <c r="H7" s="110" t="s">
        <v>55</v>
      </c>
      <c r="I7" s="252" t="s">
        <v>192</v>
      </c>
      <c r="J7" s="252"/>
      <c r="K7" s="253"/>
      <c r="L7" s="120" t="s">
        <v>193</v>
      </c>
      <c r="M7" s="120" t="s">
        <v>194</v>
      </c>
    </row>
    <row r="8" spans="1:13" ht="30" customHeight="1">
      <c r="A8" s="111">
        <v>1</v>
      </c>
      <c r="B8" s="243" t="s">
        <v>59</v>
      </c>
      <c r="C8" s="243"/>
      <c r="D8" s="243"/>
      <c r="E8" s="243" t="s">
        <v>60</v>
      </c>
      <c r="F8" s="243"/>
      <c r="G8" s="243"/>
      <c r="H8" s="122"/>
      <c r="I8" s="243"/>
      <c r="J8" s="243"/>
      <c r="K8" s="254"/>
      <c r="L8" s="243"/>
      <c r="M8" s="243"/>
    </row>
    <row r="9" spans="1:13" ht="145.5" customHeight="1">
      <c r="A9" s="112">
        <v>1.1000000000000001</v>
      </c>
      <c r="B9" s="262" t="s">
        <v>195</v>
      </c>
      <c r="C9" s="262"/>
      <c r="D9" s="262"/>
      <c r="E9" s="258" t="s">
        <v>196</v>
      </c>
      <c r="F9" s="258"/>
      <c r="G9" s="258"/>
      <c r="H9" s="113" t="s">
        <v>197</v>
      </c>
      <c r="I9" s="236" t="s">
        <v>198</v>
      </c>
      <c r="J9" s="236"/>
      <c r="K9" s="237"/>
      <c r="L9" s="131"/>
      <c r="M9" s="131"/>
    </row>
    <row r="10" spans="1:13" ht="105" customHeight="1">
      <c r="A10" s="112">
        <v>1.2</v>
      </c>
      <c r="B10" s="262" t="s">
        <v>199</v>
      </c>
      <c r="C10" s="262"/>
      <c r="D10" s="262"/>
      <c r="E10" s="258" t="s">
        <v>200</v>
      </c>
      <c r="F10" s="258"/>
      <c r="G10" s="258"/>
      <c r="H10" s="113" t="s">
        <v>201</v>
      </c>
      <c r="I10" s="236"/>
      <c r="J10" s="236"/>
      <c r="K10" s="237"/>
      <c r="L10" s="131"/>
      <c r="M10" s="131"/>
    </row>
    <row r="11" spans="1:13" ht="95.45" customHeight="1">
      <c r="A11" s="112">
        <v>1.3</v>
      </c>
      <c r="B11" s="262" t="s">
        <v>202</v>
      </c>
      <c r="C11" s="262"/>
      <c r="D11" s="262"/>
      <c r="E11" s="258" t="s">
        <v>203</v>
      </c>
      <c r="F11" s="258"/>
      <c r="G11" s="258"/>
      <c r="H11" s="113" t="s">
        <v>201</v>
      </c>
      <c r="I11" s="236"/>
      <c r="J11" s="236"/>
      <c r="K11" s="237"/>
      <c r="L11" s="131"/>
      <c r="M11" s="131"/>
    </row>
    <row r="12" spans="1:13" ht="126.75" customHeight="1">
      <c r="A12" s="112">
        <v>1.4</v>
      </c>
      <c r="B12" s="262" t="s">
        <v>204</v>
      </c>
      <c r="C12" s="262"/>
      <c r="D12" s="262"/>
      <c r="E12" s="258" t="s">
        <v>205</v>
      </c>
      <c r="F12" s="258"/>
      <c r="G12" s="258"/>
      <c r="H12" s="113" t="s">
        <v>197</v>
      </c>
      <c r="I12" s="236"/>
      <c r="J12" s="236"/>
      <c r="K12" s="237"/>
      <c r="L12" s="131"/>
      <c r="M12" s="131"/>
    </row>
    <row r="13" spans="1:13" ht="114.6" customHeight="1">
      <c r="A13" s="112">
        <v>1.5</v>
      </c>
      <c r="B13" s="262" t="s">
        <v>206</v>
      </c>
      <c r="C13" s="262"/>
      <c r="D13" s="262"/>
      <c r="E13" s="258" t="s">
        <v>207</v>
      </c>
      <c r="F13" s="258"/>
      <c r="G13" s="258"/>
      <c r="H13" s="113" t="s">
        <v>197</v>
      </c>
      <c r="I13" s="236"/>
      <c r="J13" s="236"/>
      <c r="K13" s="237"/>
      <c r="L13" s="131"/>
      <c r="M13" s="131"/>
    </row>
    <row r="14" spans="1:13" ht="105.6" customHeight="1">
      <c r="A14" s="112">
        <v>1.6</v>
      </c>
      <c r="B14" s="262" t="s">
        <v>208</v>
      </c>
      <c r="C14" s="262"/>
      <c r="D14" s="262"/>
      <c r="E14" s="258" t="s">
        <v>209</v>
      </c>
      <c r="F14" s="258"/>
      <c r="G14" s="258"/>
      <c r="H14" s="113" t="s">
        <v>201</v>
      </c>
      <c r="I14" s="236"/>
      <c r="J14" s="236"/>
      <c r="K14" s="237"/>
      <c r="L14" s="131"/>
      <c r="M14" s="131"/>
    </row>
    <row r="15" spans="1:13" ht="105.6" customHeight="1">
      <c r="A15" s="112">
        <v>1.7</v>
      </c>
      <c r="B15" s="262" t="s">
        <v>210</v>
      </c>
      <c r="C15" s="262"/>
      <c r="D15" s="262"/>
      <c r="E15" s="258" t="s">
        <v>211</v>
      </c>
      <c r="F15" s="258"/>
      <c r="G15" s="258"/>
      <c r="H15" s="113" t="s">
        <v>201</v>
      </c>
      <c r="I15" s="236"/>
      <c r="J15" s="236"/>
      <c r="K15" s="237"/>
      <c r="L15" s="131"/>
      <c r="M15" s="131"/>
    </row>
    <row r="16" spans="1:13" ht="105.6" customHeight="1">
      <c r="A16" s="112">
        <v>1.8</v>
      </c>
      <c r="B16" s="262" t="s">
        <v>212</v>
      </c>
      <c r="C16" s="262"/>
      <c r="D16" s="262"/>
      <c r="E16" s="258" t="s">
        <v>213</v>
      </c>
      <c r="F16" s="258"/>
      <c r="G16" s="258"/>
      <c r="H16" s="113" t="s">
        <v>214</v>
      </c>
      <c r="I16" s="236"/>
      <c r="J16" s="236"/>
      <c r="K16" s="237"/>
      <c r="L16" s="131"/>
      <c r="M16" s="131"/>
    </row>
    <row r="17" spans="1:13" ht="25.5" customHeight="1">
      <c r="A17" s="111">
        <v>2</v>
      </c>
      <c r="B17" s="263" t="s">
        <v>66</v>
      </c>
      <c r="C17" s="263"/>
      <c r="D17" s="263"/>
      <c r="E17" s="263" t="s">
        <v>67</v>
      </c>
      <c r="F17" s="263"/>
      <c r="G17" s="263"/>
      <c r="H17" s="121"/>
      <c r="I17" s="224"/>
      <c r="J17" s="224"/>
      <c r="K17" s="240"/>
      <c r="L17" s="224"/>
      <c r="M17" s="224"/>
    </row>
    <row r="18" spans="1:13" ht="101.25" customHeight="1">
      <c r="A18" s="112">
        <v>2.1</v>
      </c>
      <c r="B18" s="262" t="s">
        <v>215</v>
      </c>
      <c r="C18" s="262"/>
      <c r="D18" s="262"/>
      <c r="E18" s="258" t="s">
        <v>216</v>
      </c>
      <c r="F18" s="258"/>
      <c r="G18" s="258"/>
      <c r="H18" s="113" t="s">
        <v>217</v>
      </c>
      <c r="I18" s="236"/>
      <c r="J18" s="236"/>
      <c r="K18" s="237"/>
      <c r="L18" s="131"/>
      <c r="M18" s="131"/>
    </row>
    <row r="19" spans="1:13" ht="104.25" customHeight="1">
      <c r="A19" s="112">
        <v>2.2000000000000002</v>
      </c>
      <c r="B19" s="262" t="s">
        <v>218</v>
      </c>
      <c r="C19" s="262"/>
      <c r="D19" s="262"/>
      <c r="E19" s="258" t="s">
        <v>219</v>
      </c>
      <c r="F19" s="258"/>
      <c r="G19" s="258"/>
      <c r="H19" s="113" t="s">
        <v>220</v>
      </c>
      <c r="I19" s="236"/>
      <c r="J19" s="236"/>
      <c r="K19" s="237"/>
      <c r="L19" s="131"/>
      <c r="M19" s="131"/>
    </row>
    <row r="20" spans="1:13" ht="93" customHeight="1">
      <c r="A20" s="112">
        <v>2.2999999999999998</v>
      </c>
      <c r="B20" s="262" t="s">
        <v>221</v>
      </c>
      <c r="C20" s="262"/>
      <c r="D20" s="262"/>
      <c r="E20" s="258" t="s">
        <v>222</v>
      </c>
      <c r="F20" s="258"/>
      <c r="G20" s="258"/>
      <c r="H20" s="113" t="s">
        <v>220</v>
      </c>
      <c r="I20" s="236"/>
      <c r="J20" s="236"/>
      <c r="K20" s="237"/>
      <c r="L20" s="125" t="s">
        <v>223</v>
      </c>
      <c r="M20" s="124"/>
    </row>
    <row r="21" spans="1:13" ht="157.5" customHeight="1">
      <c r="A21" s="112">
        <v>2.4</v>
      </c>
      <c r="B21" s="262" t="s">
        <v>224</v>
      </c>
      <c r="C21" s="262"/>
      <c r="D21" s="262"/>
      <c r="E21" s="258" t="s">
        <v>225</v>
      </c>
      <c r="F21" s="258"/>
      <c r="G21" s="258"/>
      <c r="H21" s="113" t="s">
        <v>197</v>
      </c>
      <c r="I21" s="236"/>
      <c r="J21" s="236"/>
      <c r="K21" s="237"/>
      <c r="L21" s="125" t="s">
        <v>223</v>
      </c>
      <c r="M21" s="124"/>
    </row>
    <row r="22" spans="1:13" ht="25.5" customHeight="1">
      <c r="A22" s="111">
        <v>3</v>
      </c>
      <c r="B22" s="267" t="s">
        <v>226</v>
      </c>
      <c r="C22" s="267"/>
      <c r="D22" s="267"/>
      <c r="E22" s="267" t="s">
        <v>227</v>
      </c>
      <c r="F22" s="267"/>
      <c r="G22" s="267"/>
      <c r="H22" s="121"/>
      <c r="I22" s="224"/>
      <c r="J22" s="224"/>
      <c r="K22" s="240"/>
      <c r="L22" s="224"/>
      <c r="M22" s="224"/>
    </row>
    <row r="23" spans="1:13" ht="84" customHeight="1">
      <c r="A23" s="112">
        <v>3.1</v>
      </c>
      <c r="B23" s="262" t="s">
        <v>228</v>
      </c>
      <c r="C23" s="262"/>
      <c r="D23" s="262"/>
      <c r="E23" s="258" t="s">
        <v>229</v>
      </c>
      <c r="F23" s="258"/>
      <c r="G23" s="258"/>
      <c r="H23" s="113" t="s">
        <v>197</v>
      </c>
      <c r="I23" s="236"/>
      <c r="J23" s="236"/>
      <c r="K23" s="237"/>
      <c r="L23" s="125" t="s">
        <v>223</v>
      </c>
      <c r="M23" s="124"/>
    </row>
    <row r="24" spans="1:13" ht="235.35" customHeight="1">
      <c r="A24" s="112">
        <v>3.2</v>
      </c>
      <c r="B24" s="262" t="s">
        <v>230</v>
      </c>
      <c r="C24" s="262"/>
      <c r="D24" s="262"/>
      <c r="E24" s="258" t="s">
        <v>231</v>
      </c>
      <c r="F24" s="258"/>
      <c r="G24" s="258"/>
      <c r="H24" s="113" t="s">
        <v>232</v>
      </c>
      <c r="I24" s="236"/>
      <c r="J24" s="236"/>
      <c r="K24" s="237"/>
      <c r="L24" s="131"/>
      <c r="M24" s="131"/>
    </row>
    <row r="25" spans="1:13" ht="212.45" customHeight="1">
      <c r="A25" s="112">
        <v>3.3</v>
      </c>
      <c r="B25" s="262" t="s">
        <v>233</v>
      </c>
      <c r="C25" s="262"/>
      <c r="D25" s="262"/>
      <c r="E25" s="258" t="s">
        <v>234</v>
      </c>
      <c r="F25" s="258"/>
      <c r="G25" s="258"/>
      <c r="H25" s="113" t="s">
        <v>220</v>
      </c>
      <c r="I25" s="236"/>
      <c r="J25" s="236"/>
      <c r="K25" s="237"/>
      <c r="L25" s="131"/>
      <c r="M25" s="131"/>
    </row>
    <row r="26" spans="1:13" ht="179.1" customHeight="1">
      <c r="A26" s="112">
        <v>3.4</v>
      </c>
      <c r="B26" s="262" t="s">
        <v>235</v>
      </c>
      <c r="C26" s="262"/>
      <c r="D26" s="262"/>
      <c r="E26" s="258" t="s">
        <v>236</v>
      </c>
      <c r="F26" s="258"/>
      <c r="G26" s="258"/>
      <c r="H26" s="113" t="s">
        <v>237</v>
      </c>
      <c r="I26" s="236"/>
      <c r="J26" s="236"/>
      <c r="K26" s="237"/>
      <c r="L26" s="131"/>
      <c r="M26" s="131"/>
    </row>
    <row r="27" spans="1:13" ht="185.25" customHeight="1">
      <c r="A27" s="112">
        <v>3.5</v>
      </c>
      <c r="B27" s="262" t="s">
        <v>238</v>
      </c>
      <c r="C27" s="262"/>
      <c r="D27" s="262"/>
      <c r="E27" s="258" t="s">
        <v>239</v>
      </c>
      <c r="F27" s="258"/>
      <c r="G27" s="258"/>
      <c r="H27" s="113" t="s">
        <v>240</v>
      </c>
      <c r="I27" s="236"/>
      <c r="J27" s="236"/>
      <c r="K27" s="237"/>
      <c r="L27" s="131"/>
      <c r="M27" s="131"/>
    </row>
    <row r="28" spans="1:13" ht="93.75" customHeight="1">
      <c r="A28" s="112">
        <v>3.6</v>
      </c>
      <c r="B28" s="262" t="s">
        <v>241</v>
      </c>
      <c r="C28" s="262"/>
      <c r="D28" s="262"/>
      <c r="E28" s="258" t="s">
        <v>242</v>
      </c>
      <c r="F28" s="258"/>
      <c r="G28" s="258"/>
      <c r="H28" s="113" t="s">
        <v>217</v>
      </c>
      <c r="I28" s="236"/>
      <c r="J28" s="236"/>
      <c r="K28" s="237"/>
      <c r="L28" s="131"/>
      <c r="M28" s="131"/>
    </row>
    <row r="29" spans="1:13" ht="25.5" customHeight="1">
      <c r="A29" s="111">
        <v>4</v>
      </c>
      <c r="B29" s="263" t="s">
        <v>243</v>
      </c>
      <c r="C29" s="263"/>
      <c r="D29" s="263"/>
      <c r="E29" s="263" t="s">
        <v>244</v>
      </c>
      <c r="F29" s="263"/>
      <c r="G29" s="263"/>
      <c r="H29" s="121"/>
      <c r="I29" s="224"/>
      <c r="J29" s="224"/>
      <c r="K29" s="240"/>
      <c r="L29" s="224"/>
      <c r="M29" s="224"/>
    </row>
    <row r="30" spans="1:13" ht="144.75" customHeight="1">
      <c r="A30" s="112">
        <v>4.0999999999999996</v>
      </c>
      <c r="B30" s="262" t="s">
        <v>245</v>
      </c>
      <c r="C30" s="262"/>
      <c r="D30" s="262"/>
      <c r="E30" s="258" t="s">
        <v>246</v>
      </c>
      <c r="F30" s="258"/>
      <c r="G30" s="258"/>
      <c r="H30" s="113" t="s">
        <v>217</v>
      </c>
      <c r="I30" s="236"/>
      <c r="J30" s="236"/>
      <c r="K30" s="237"/>
      <c r="L30" s="131"/>
      <c r="M30" s="131"/>
    </row>
    <row r="31" spans="1:13" ht="147" customHeight="1">
      <c r="A31" s="112">
        <v>4.2</v>
      </c>
      <c r="B31" s="262" t="s">
        <v>247</v>
      </c>
      <c r="C31" s="262"/>
      <c r="D31" s="262"/>
      <c r="E31" s="258" t="s">
        <v>248</v>
      </c>
      <c r="F31" s="258"/>
      <c r="G31" s="258"/>
      <c r="H31" s="113" t="s">
        <v>217</v>
      </c>
      <c r="I31" s="236"/>
      <c r="J31" s="236"/>
      <c r="K31" s="237"/>
      <c r="L31" s="131"/>
      <c r="M31" s="131"/>
    </row>
    <row r="32" spans="1:13" ht="119.25" customHeight="1">
      <c r="A32" s="112">
        <v>4.3</v>
      </c>
      <c r="B32" s="262" t="s">
        <v>249</v>
      </c>
      <c r="C32" s="262"/>
      <c r="D32" s="262"/>
      <c r="E32" s="258" t="s">
        <v>250</v>
      </c>
      <c r="F32" s="258"/>
      <c r="G32" s="258"/>
      <c r="H32" s="113" t="s">
        <v>217</v>
      </c>
      <c r="I32" s="236"/>
      <c r="J32" s="236"/>
      <c r="K32" s="237"/>
      <c r="L32" s="126" t="s">
        <v>251</v>
      </c>
      <c r="M32" s="124"/>
    </row>
    <row r="33" spans="1:13" ht="81.75" customHeight="1">
      <c r="A33" s="112">
        <v>4.4000000000000004</v>
      </c>
      <c r="B33" s="262" t="s">
        <v>252</v>
      </c>
      <c r="C33" s="262"/>
      <c r="D33" s="262"/>
      <c r="E33" s="258" t="s">
        <v>253</v>
      </c>
      <c r="F33" s="258"/>
      <c r="G33" s="258"/>
      <c r="H33" s="113" t="s">
        <v>217</v>
      </c>
      <c r="I33" s="236"/>
      <c r="J33" s="236"/>
      <c r="K33" s="237"/>
      <c r="L33" s="126" t="s">
        <v>251</v>
      </c>
      <c r="M33" s="124"/>
    </row>
    <row r="34" spans="1:13" ht="25.5" customHeight="1">
      <c r="A34" s="111">
        <v>5</v>
      </c>
      <c r="B34" s="263" t="s">
        <v>254</v>
      </c>
      <c r="C34" s="263"/>
      <c r="D34" s="263"/>
      <c r="E34" s="263" t="s">
        <v>255</v>
      </c>
      <c r="F34" s="263"/>
      <c r="G34" s="263"/>
      <c r="H34" s="121"/>
      <c r="I34" s="224"/>
      <c r="J34" s="224"/>
      <c r="K34" s="240"/>
      <c r="L34" s="224"/>
      <c r="M34" s="224"/>
    </row>
    <row r="35" spans="1:13" ht="110.1" customHeight="1">
      <c r="A35" s="112">
        <v>5.0999999999999996</v>
      </c>
      <c r="B35" s="262" t="s">
        <v>256</v>
      </c>
      <c r="C35" s="262"/>
      <c r="D35" s="262"/>
      <c r="E35" s="258" t="s">
        <v>257</v>
      </c>
      <c r="F35" s="258"/>
      <c r="G35" s="258"/>
      <c r="H35" s="113" t="s">
        <v>217</v>
      </c>
      <c r="I35" s="236"/>
      <c r="J35" s="236"/>
      <c r="K35" s="237"/>
      <c r="L35" s="126" t="s">
        <v>251</v>
      </c>
      <c r="M35" s="124"/>
    </row>
    <row r="36" spans="1:13" ht="240.6" customHeight="1">
      <c r="A36" s="112">
        <v>5.2</v>
      </c>
      <c r="B36" s="262" t="s">
        <v>258</v>
      </c>
      <c r="C36" s="262"/>
      <c r="D36" s="262"/>
      <c r="E36" s="258" t="s">
        <v>259</v>
      </c>
      <c r="F36" s="258"/>
      <c r="G36" s="258"/>
      <c r="H36" s="113" t="s">
        <v>217</v>
      </c>
      <c r="I36" s="236"/>
      <c r="J36" s="236"/>
      <c r="K36" s="237"/>
      <c r="L36" s="126" t="s">
        <v>251</v>
      </c>
      <c r="M36" s="124"/>
    </row>
    <row r="37" spans="1:13" ht="110.25" customHeight="1">
      <c r="A37" s="112">
        <v>5.3</v>
      </c>
      <c r="B37" s="259" t="s">
        <v>260</v>
      </c>
      <c r="C37" s="260"/>
      <c r="D37" s="261"/>
      <c r="E37" s="255" t="s">
        <v>261</v>
      </c>
      <c r="F37" s="256"/>
      <c r="G37" s="257"/>
      <c r="H37" s="113" t="s">
        <v>217</v>
      </c>
      <c r="I37" s="236"/>
      <c r="J37" s="236"/>
      <c r="K37" s="237"/>
      <c r="L37" s="131"/>
      <c r="M37" s="131"/>
    </row>
    <row r="38" spans="1:13" ht="30" customHeight="1">
      <c r="A38" s="111">
        <v>6</v>
      </c>
      <c r="B38" s="268" t="s">
        <v>81</v>
      </c>
      <c r="C38" s="268"/>
      <c r="D38" s="268"/>
      <c r="E38" s="263" t="s">
        <v>82</v>
      </c>
      <c r="F38" s="263"/>
      <c r="G38" s="263"/>
      <c r="H38" s="121"/>
      <c r="I38" s="224"/>
      <c r="J38" s="224"/>
      <c r="K38" s="240"/>
      <c r="L38" s="224"/>
      <c r="M38" s="224"/>
    </row>
    <row r="39" spans="1:13" ht="90" customHeight="1">
      <c r="A39" s="112">
        <v>6.1</v>
      </c>
      <c r="B39" s="262" t="s">
        <v>262</v>
      </c>
      <c r="C39" s="262"/>
      <c r="D39" s="262"/>
      <c r="E39" s="258" t="s">
        <v>263</v>
      </c>
      <c r="F39" s="258"/>
      <c r="G39" s="258"/>
      <c r="H39" s="113" t="s">
        <v>201</v>
      </c>
      <c r="I39" s="236"/>
      <c r="J39" s="236"/>
      <c r="K39" s="237"/>
      <c r="L39" s="131"/>
      <c r="M39" s="131"/>
    </row>
    <row r="40" spans="1:13" ht="108.6" customHeight="1">
      <c r="A40" s="112">
        <v>6.2</v>
      </c>
      <c r="B40" s="262" t="s">
        <v>264</v>
      </c>
      <c r="C40" s="262"/>
      <c r="D40" s="262"/>
      <c r="E40" s="258" t="s">
        <v>265</v>
      </c>
      <c r="F40" s="258"/>
      <c r="G40" s="258"/>
      <c r="H40" s="113" t="s">
        <v>217</v>
      </c>
      <c r="I40" s="236"/>
      <c r="J40" s="236"/>
      <c r="K40" s="237"/>
      <c r="L40" s="125" t="s">
        <v>223</v>
      </c>
      <c r="M40" s="124"/>
    </row>
    <row r="41" spans="1:13" ht="116.1" customHeight="1">
      <c r="A41" s="112">
        <v>6.3</v>
      </c>
      <c r="B41" s="262" t="s">
        <v>266</v>
      </c>
      <c r="C41" s="262"/>
      <c r="D41" s="262"/>
      <c r="E41" s="258" t="s">
        <v>267</v>
      </c>
      <c r="F41" s="258"/>
      <c r="G41" s="258"/>
      <c r="H41" s="113" t="s">
        <v>217</v>
      </c>
      <c r="I41" s="236"/>
      <c r="J41" s="236"/>
      <c r="K41" s="237"/>
      <c r="L41" s="131"/>
      <c r="M41" s="131"/>
    </row>
    <row r="42" spans="1:13" ht="102" customHeight="1">
      <c r="A42" s="112">
        <v>6.4</v>
      </c>
      <c r="B42" s="262" t="s">
        <v>268</v>
      </c>
      <c r="C42" s="262"/>
      <c r="D42" s="262"/>
      <c r="E42" s="258" t="s">
        <v>269</v>
      </c>
      <c r="F42" s="258"/>
      <c r="G42" s="258"/>
      <c r="H42" s="113" t="s">
        <v>201</v>
      </c>
      <c r="I42" s="236"/>
      <c r="J42" s="236"/>
      <c r="K42" s="237"/>
      <c r="L42" s="125" t="s">
        <v>223</v>
      </c>
      <c r="M42" s="124"/>
    </row>
    <row r="43" spans="1:13" ht="103.5" customHeight="1">
      <c r="A43" s="112">
        <v>6.5</v>
      </c>
      <c r="B43" s="262" t="s">
        <v>270</v>
      </c>
      <c r="C43" s="262"/>
      <c r="D43" s="262"/>
      <c r="E43" s="258" t="s">
        <v>271</v>
      </c>
      <c r="F43" s="258"/>
      <c r="G43" s="258"/>
      <c r="H43" s="113" t="s">
        <v>201</v>
      </c>
      <c r="I43" s="236"/>
      <c r="J43" s="236"/>
      <c r="K43" s="237"/>
      <c r="L43" s="125" t="s">
        <v>223</v>
      </c>
      <c r="M43" s="124"/>
    </row>
    <row r="44" spans="1:13" ht="119.1" customHeight="1">
      <c r="A44" s="112">
        <v>6.6</v>
      </c>
      <c r="B44" s="262" t="s">
        <v>272</v>
      </c>
      <c r="C44" s="262"/>
      <c r="D44" s="262"/>
      <c r="E44" s="258" t="s">
        <v>273</v>
      </c>
      <c r="F44" s="258"/>
      <c r="G44" s="258"/>
      <c r="H44" s="113" t="s">
        <v>217</v>
      </c>
      <c r="I44" s="236"/>
      <c r="J44" s="236"/>
      <c r="K44" s="237"/>
      <c r="L44" s="132"/>
      <c r="M44" s="131"/>
    </row>
    <row r="45" spans="1:13" ht="99.75" customHeight="1">
      <c r="A45" s="112">
        <v>6.7</v>
      </c>
      <c r="B45" s="262" t="s">
        <v>274</v>
      </c>
      <c r="C45" s="262"/>
      <c r="D45" s="262"/>
      <c r="E45" s="258" t="s">
        <v>275</v>
      </c>
      <c r="F45" s="258"/>
      <c r="G45" s="258"/>
      <c r="H45" s="113" t="s">
        <v>201</v>
      </c>
      <c r="I45" s="236"/>
      <c r="J45" s="236"/>
      <c r="K45" s="237"/>
      <c r="L45" s="125" t="s">
        <v>223</v>
      </c>
      <c r="M45" s="124"/>
    </row>
    <row r="46" spans="1:13" ht="66" customHeight="1">
      <c r="A46" s="112">
        <v>6.8</v>
      </c>
      <c r="B46" s="259" t="s">
        <v>276</v>
      </c>
      <c r="C46" s="260"/>
      <c r="D46" s="261"/>
      <c r="E46" s="255" t="s">
        <v>277</v>
      </c>
      <c r="F46" s="256"/>
      <c r="G46" s="257"/>
      <c r="H46" s="113" t="s">
        <v>201</v>
      </c>
      <c r="I46" s="236"/>
      <c r="J46" s="236"/>
      <c r="K46" s="237"/>
      <c r="L46" s="125" t="s">
        <v>223</v>
      </c>
      <c r="M46" s="124"/>
    </row>
    <row r="47" spans="1:13" ht="91.5" customHeight="1">
      <c r="A47" s="112">
        <v>6.9</v>
      </c>
      <c r="B47" s="259" t="s">
        <v>278</v>
      </c>
      <c r="C47" s="260"/>
      <c r="D47" s="261"/>
      <c r="E47" s="264" t="s">
        <v>279</v>
      </c>
      <c r="F47" s="265"/>
      <c r="G47" s="266"/>
      <c r="H47" s="113" t="s">
        <v>201</v>
      </c>
      <c r="I47" s="236"/>
      <c r="J47" s="236"/>
      <c r="K47" s="237"/>
      <c r="L47" s="125" t="s">
        <v>223</v>
      </c>
      <c r="M47" s="124"/>
    </row>
    <row r="48" spans="1:13" ht="91.5" customHeight="1">
      <c r="A48" s="114">
        <v>6.1</v>
      </c>
      <c r="B48" s="259" t="s">
        <v>280</v>
      </c>
      <c r="C48" s="260"/>
      <c r="D48" s="261"/>
      <c r="E48" s="264" t="s">
        <v>281</v>
      </c>
      <c r="F48" s="265"/>
      <c r="G48" s="266"/>
      <c r="H48" s="113" t="s">
        <v>201</v>
      </c>
      <c r="I48" s="236"/>
      <c r="J48" s="236"/>
      <c r="K48" s="237"/>
      <c r="L48" s="125" t="s">
        <v>223</v>
      </c>
      <c r="M48" s="124"/>
    </row>
    <row r="49" spans="1:13" ht="28.5" customHeight="1">
      <c r="A49" s="115">
        <v>7</v>
      </c>
      <c r="B49" s="263" t="s">
        <v>96</v>
      </c>
      <c r="C49" s="263"/>
      <c r="D49" s="263"/>
      <c r="E49" s="263" t="s">
        <v>97</v>
      </c>
      <c r="F49" s="263"/>
      <c r="G49" s="263"/>
      <c r="H49" s="121"/>
      <c r="I49" s="224"/>
      <c r="J49" s="224"/>
      <c r="K49" s="240"/>
      <c r="L49" s="224"/>
      <c r="M49" s="224"/>
    </row>
    <row r="50" spans="1:13" ht="148.5" customHeight="1">
      <c r="A50" s="112">
        <v>7.1</v>
      </c>
      <c r="B50" s="262" t="s">
        <v>282</v>
      </c>
      <c r="C50" s="262"/>
      <c r="D50" s="262"/>
      <c r="E50" s="258" t="s">
        <v>283</v>
      </c>
      <c r="F50" s="258"/>
      <c r="G50" s="258"/>
      <c r="H50" s="113" t="s">
        <v>217</v>
      </c>
      <c r="I50" s="236"/>
      <c r="J50" s="236"/>
      <c r="K50" s="237"/>
      <c r="L50" s="126" t="s">
        <v>284</v>
      </c>
      <c r="M50" s="124"/>
    </row>
    <row r="51" spans="1:13" ht="112.5" customHeight="1">
      <c r="A51" s="112">
        <v>7.2</v>
      </c>
      <c r="B51" s="262" t="s">
        <v>285</v>
      </c>
      <c r="C51" s="262"/>
      <c r="D51" s="262"/>
      <c r="E51" s="258" t="s">
        <v>286</v>
      </c>
      <c r="F51" s="258"/>
      <c r="G51" s="258"/>
      <c r="H51" s="113" t="s">
        <v>217</v>
      </c>
      <c r="I51" s="236"/>
      <c r="J51" s="236"/>
      <c r="K51" s="237"/>
      <c r="L51" s="126" t="s">
        <v>287</v>
      </c>
      <c r="M51" s="124"/>
    </row>
    <row r="52" spans="1:13" ht="105" customHeight="1">
      <c r="A52" s="112">
        <v>7.3</v>
      </c>
      <c r="B52" s="262" t="s">
        <v>288</v>
      </c>
      <c r="C52" s="262"/>
      <c r="D52" s="262"/>
      <c r="E52" s="258" t="s">
        <v>289</v>
      </c>
      <c r="F52" s="258"/>
      <c r="G52" s="258"/>
      <c r="H52" s="113" t="s">
        <v>217</v>
      </c>
      <c r="I52" s="236"/>
      <c r="J52" s="236"/>
      <c r="K52" s="237"/>
      <c r="L52" s="126" t="s">
        <v>290</v>
      </c>
      <c r="M52" s="124"/>
    </row>
    <row r="53" spans="1:13" ht="113.25" customHeight="1">
      <c r="A53" s="112">
        <v>7.4</v>
      </c>
      <c r="B53" s="262" t="s">
        <v>291</v>
      </c>
      <c r="C53" s="262"/>
      <c r="D53" s="262"/>
      <c r="E53" s="258" t="s">
        <v>292</v>
      </c>
      <c r="F53" s="258"/>
      <c r="G53" s="258"/>
      <c r="H53" s="113" t="s">
        <v>217</v>
      </c>
      <c r="I53" s="236"/>
      <c r="J53" s="236"/>
      <c r="K53" s="237"/>
      <c r="L53" s="126" t="s">
        <v>290</v>
      </c>
      <c r="M53" s="124"/>
    </row>
    <row r="54" spans="1:13" ht="115.5" customHeight="1">
      <c r="A54" s="112">
        <v>7.5</v>
      </c>
      <c r="B54" s="262" t="s">
        <v>293</v>
      </c>
      <c r="C54" s="262"/>
      <c r="D54" s="262"/>
      <c r="E54" s="258" t="s">
        <v>294</v>
      </c>
      <c r="F54" s="258"/>
      <c r="G54" s="258"/>
      <c r="H54" s="113" t="s">
        <v>295</v>
      </c>
      <c r="I54" s="236"/>
      <c r="J54" s="236"/>
      <c r="K54" s="237"/>
      <c r="L54" s="126" t="s">
        <v>223</v>
      </c>
      <c r="M54" s="124"/>
    </row>
    <row r="55" spans="1:13" ht="137.25" customHeight="1">
      <c r="A55" s="112">
        <v>7.6</v>
      </c>
      <c r="B55" s="262" t="s">
        <v>296</v>
      </c>
      <c r="C55" s="262"/>
      <c r="D55" s="262"/>
      <c r="E55" s="258" t="s">
        <v>297</v>
      </c>
      <c r="F55" s="258"/>
      <c r="G55" s="258"/>
      <c r="H55" s="113" t="s">
        <v>295</v>
      </c>
      <c r="I55" s="236"/>
      <c r="J55" s="236"/>
      <c r="K55" s="237"/>
      <c r="L55" s="131"/>
      <c r="M55" s="131"/>
    </row>
    <row r="56" spans="1:13" ht="81.75" customHeight="1">
      <c r="A56" s="112">
        <v>7.7</v>
      </c>
      <c r="B56" s="259" t="s">
        <v>298</v>
      </c>
      <c r="C56" s="260"/>
      <c r="D56" s="261"/>
      <c r="E56" s="255" t="s">
        <v>299</v>
      </c>
      <c r="F56" s="256"/>
      <c r="G56" s="257"/>
      <c r="H56" s="113" t="s">
        <v>217</v>
      </c>
      <c r="I56" s="238"/>
      <c r="J56" s="238"/>
      <c r="K56" s="239"/>
      <c r="L56" s="126" t="s">
        <v>300</v>
      </c>
      <c r="M56" s="124"/>
    </row>
    <row r="57" spans="1:13" ht="33" customHeight="1">
      <c r="A57" s="115">
        <v>8</v>
      </c>
      <c r="B57" s="263" t="s">
        <v>109</v>
      </c>
      <c r="C57" s="263"/>
      <c r="D57" s="263"/>
      <c r="E57" s="263" t="s">
        <v>110</v>
      </c>
      <c r="F57" s="263"/>
      <c r="G57" s="263"/>
      <c r="H57" s="121"/>
      <c r="I57" s="224"/>
      <c r="J57" s="224"/>
      <c r="K57" s="240"/>
      <c r="L57" s="224"/>
      <c r="M57" s="224"/>
    </row>
    <row r="58" spans="1:13" ht="162" customHeight="1">
      <c r="A58" s="112">
        <v>8.1</v>
      </c>
      <c r="B58" s="262" t="s">
        <v>301</v>
      </c>
      <c r="C58" s="262"/>
      <c r="D58" s="262"/>
      <c r="E58" s="258" t="s">
        <v>302</v>
      </c>
      <c r="F58" s="258"/>
      <c r="G58" s="258"/>
      <c r="H58" s="113" t="s">
        <v>72</v>
      </c>
      <c r="I58" s="236"/>
      <c r="J58" s="236"/>
      <c r="K58" s="237"/>
      <c r="L58" s="126" t="s">
        <v>223</v>
      </c>
      <c r="M58" s="124"/>
    </row>
    <row r="59" spans="1:13" ht="130.15" customHeight="1">
      <c r="A59" s="112">
        <v>8.1999999999999993</v>
      </c>
      <c r="B59" s="262" t="s">
        <v>303</v>
      </c>
      <c r="C59" s="262"/>
      <c r="D59" s="262"/>
      <c r="E59" s="258" t="s">
        <v>304</v>
      </c>
      <c r="F59" s="258"/>
      <c r="G59" s="258"/>
      <c r="H59" s="113" t="s">
        <v>217</v>
      </c>
      <c r="I59" s="238"/>
      <c r="J59" s="238"/>
      <c r="K59" s="239"/>
      <c r="L59" s="125" t="s">
        <v>284</v>
      </c>
      <c r="M59" s="124"/>
    </row>
    <row r="60" spans="1:13" ht="33" customHeight="1">
      <c r="A60" s="115">
        <v>9</v>
      </c>
      <c r="B60" s="263" t="s">
        <v>115</v>
      </c>
      <c r="C60" s="263"/>
      <c r="D60" s="263"/>
      <c r="E60" s="263" t="s">
        <v>116</v>
      </c>
      <c r="F60" s="263"/>
      <c r="G60" s="263"/>
      <c r="H60" s="123"/>
      <c r="I60" s="129"/>
      <c r="J60" s="129"/>
      <c r="K60" s="129"/>
      <c r="L60" s="129"/>
      <c r="M60" s="130"/>
    </row>
    <row r="61" spans="1:13" ht="112.5" customHeight="1">
      <c r="A61" s="112">
        <v>9.1</v>
      </c>
      <c r="B61" s="262" t="s">
        <v>305</v>
      </c>
      <c r="C61" s="262"/>
      <c r="D61" s="262"/>
      <c r="E61" s="258" t="s">
        <v>306</v>
      </c>
      <c r="F61" s="258"/>
      <c r="G61" s="258"/>
      <c r="H61" s="113" t="s">
        <v>201</v>
      </c>
      <c r="I61" s="248"/>
      <c r="J61" s="248"/>
      <c r="K61" s="249"/>
      <c r="L61" s="127" t="s">
        <v>223</v>
      </c>
      <c r="M61" s="128"/>
    </row>
    <row r="62" spans="1:13" ht="113.25" customHeight="1">
      <c r="A62" s="112">
        <v>9.1999999999999993</v>
      </c>
      <c r="B62" s="262" t="s">
        <v>307</v>
      </c>
      <c r="C62" s="262"/>
      <c r="D62" s="262"/>
      <c r="E62" s="258" t="s">
        <v>308</v>
      </c>
      <c r="F62" s="258"/>
      <c r="G62" s="258"/>
      <c r="H62" s="113" t="s">
        <v>201</v>
      </c>
      <c r="I62" s="236"/>
      <c r="J62" s="236"/>
      <c r="K62" s="237"/>
      <c r="L62" s="125" t="s">
        <v>284</v>
      </c>
      <c r="M62" s="124"/>
    </row>
    <row r="63" spans="1:13" ht="113.25" customHeight="1">
      <c r="A63" s="112">
        <v>9.3000000000000007</v>
      </c>
      <c r="B63" s="262" t="s">
        <v>309</v>
      </c>
      <c r="C63" s="262"/>
      <c r="D63" s="262"/>
      <c r="E63" s="258" t="s">
        <v>310</v>
      </c>
      <c r="F63" s="258"/>
      <c r="G63" s="258"/>
      <c r="H63" s="113" t="s">
        <v>201</v>
      </c>
      <c r="I63" s="250"/>
      <c r="J63" s="250"/>
      <c r="K63" s="251"/>
      <c r="L63" s="125" t="s">
        <v>223</v>
      </c>
      <c r="M63" s="124"/>
    </row>
    <row r="64" spans="1:13" ht="113.25" customHeight="1">
      <c r="A64" s="112">
        <v>9.4</v>
      </c>
      <c r="B64" s="262" t="s">
        <v>311</v>
      </c>
      <c r="C64" s="262"/>
      <c r="D64" s="262"/>
      <c r="E64" s="258" t="s">
        <v>124</v>
      </c>
      <c r="F64" s="258"/>
      <c r="G64" s="258"/>
      <c r="H64" s="113" t="s">
        <v>201</v>
      </c>
      <c r="I64" s="236"/>
      <c r="J64" s="236"/>
      <c r="K64" s="237"/>
      <c r="L64" s="126" t="s">
        <v>251</v>
      </c>
      <c r="M64" s="124"/>
    </row>
    <row r="65" spans="1:13" ht="113.25" customHeight="1">
      <c r="A65" s="112">
        <v>9.5</v>
      </c>
      <c r="B65" s="259" t="s">
        <v>312</v>
      </c>
      <c r="C65" s="260"/>
      <c r="D65" s="261"/>
      <c r="E65" s="255" t="s">
        <v>313</v>
      </c>
      <c r="F65" s="256"/>
      <c r="G65" s="257"/>
      <c r="H65" s="113" t="s">
        <v>201</v>
      </c>
      <c r="I65" s="236"/>
      <c r="J65" s="236"/>
      <c r="K65" s="237"/>
      <c r="L65" s="126" t="s">
        <v>251</v>
      </c>
      <c r="M65" s="124"/>
    </row>
    <row r="66" spans="1:13" ht="113.25" customHeight="1">
      <c r="A66" s="112">
        <v>9.6</v>
      </c>
      <c r="B66" s="262" t="s">
        <v>314</v>
      </c>
      <c r="C66" s="262"/>
      <c r="D66" s="262"/>
      <c r="E66" s="258" t="s">
        <v>315</v>
      </c>
      <c r="F66" s="258"/>
      <c r="G66" s="258"/>
      <c r="H66" s="113" t="s">
        <v>316</v>
      </c>
      <c r="I66" s="236"/>
      <c r="J66" s="236"/>
      <c r="K66" s="237"/>
      <c r="L66" s="125" t="s">
        <v>223</v>
      </c>
      <c r="M66" s="124"/>
    </row>
    <row r="67" spans="1:13" ht="87.75" customHeight="1">
      <c r="A67" s="112">
        <v>9.6999999999999993</v>
      </c>
      <c r="B67" s="262" t="s">
        <v>317</v>
      </c>
      <c r="C67" s="262"/>
      <c r="D67" s="262"/>
      <c r="E67" s="258" t="s">
        <v>318</v>
      </c>
      <c r="F67" s="258"/>
      <c r="G67" s="258"/>
      <c r="H67" s="113" t="s">
        <v>201</v>
      </c>
      <c r="I67" s="236"/>
      <c r="J67" s="236"/>
      <c r="K67" s="237"/>
      <c r="L67" s="125" t="s">
        <v>223</v>
      </c>
      <c r="M67" s="124"/>
    </row>
    <row r="68" spans="1:13" ht="87.75" customHeight="1">
      <c r="A68" s="112">
        <v>9.8000000000000007</v>
      </c>
      <c r="B68" s="259" t="s">
        <v>319</v>
      </c>
      <c r="C68" s="260"/>
      <c r="D68" s="261"/>
      <c r="E68" s="264" t="s">
        <v>320</v>
      </c>
      <c r="F68" s="265"/>
      <c r="G68" s="266"/>
      <c r="H68" s="113" t="s">
        <v>201</v>
      </c>
      <c r="I68" s="236"/>
      <c r="J68" s="236"/>
      <c r="K68" s="237"/>
      <c r="L68" s="125" t="s">
        <v>223</v>
      </c>
      <c r="M68" s="124"/>
    </row>
    <row r="69" spans="1:13" ht="217.9" customHeight="1">
      <c r="A69" s="112">
        <v>9.9</v>
      </c>
      <c r="B69" s="259" t="s">
        <v>321</v>
      </c>
      <c r="C69" s="260"/>
      <c r="D69" s="261"/>
      <c r="E69" s="255" t="s">
        <v>322</v>
      </c>
      <c r="F69" s="256"/>
      <c r="G69" s="257"/>
      <c r="H69" s="113" t="s">
        <v>201</v>
      </c>
      <c r="I69" s="236"/>
      <c r="J69" s="236"/>
      <c r="K69" s="237"/>
      <c r="L69" s="125" t="s">
        <v>223</v>
      </c>
      <c r="M69" s="124"/>
    </row>
    <row r="70" spans="1:13" ht="72" customHeight="1">
      <c r="A70" s="114">
        <v>9.1</v>
      </c>
      <c r="B70" s="262" t="s">
        <v>323</v>
      </c>
      <c r="C70" s="262"/>
      <c r="D70" s="262"/>
      <c r="E70" s="258" t="s">
        <v>324</v>
      </c>
      <c r="F70" s="258"/>
      <c r="G70" s="258"/>
      <c r="H70" s="113" t="s">
        <v>201</v>
      </c>
      <c r="I70" s="236"/>
      <c r="J70" s="236"/>
      <c r="K70" s="237"/>
      <c r="L70" s="125" t="s">
        <v>223</v>
      </c>
      <c r="M70" s="124"/>
    </row>
    <row r="71" spans="1:13" ht="72" customHeight="1">
      <c r="A71" s="114">
        <v>9.11</v>
      </c>
      <c r="B71" s="259" t="s">
        <v>325</v>
      </c>
      <c r="C71" s="260"/>
      <c r="D71" s="261"/>
      <c r="E71" s="255" t="s">
        <v>326</v>
      </c>
      <c r="F71" s="256"/>
      <c r="G71" s="257"/>
      <c r="H71" s="113" t="s">
        <v>201</v>
      </c>
      <c r="I71" s="236"/>
      <c r="J71" s="236"/>
      <c r="K71" s="237"/>
      <c r="L71" s="125" t="s">
        <v>223</v>
      </c>
      <c r="M71" s="124"/>
    </row>
    <row r="72" spans="1:13" ht="75" customHeight="1">
      <c r="A72" s="114">
        <v>9.1199999999999992</v>
      </c>
      <c r="B72" s="262" t="s">
        <v>327</v>
      </c>
      <c r="C72" s="262"/>
      <c r="D72" s="262"/>
      <c r="E72" s="258" t="s">
        <v>328</v>
      </c>
      <c r="F72" s="258"/>
      <c r="G72" s="258"/>
      <c r="H72" s="113" t="s">
        <v>201</v>
      </c>
      <c r="I72" s="236"/>
      <c r="J72" s="236"/>
      <c r="K72" s="237"/>
      <c r="L72" s="125" t="s">
        <v>223</v>
      </c>
      <c r="M72" s="124"/>
    </row>
    <row r="73" spans="1:13" ht="57.75" customHeight="1">
      <c r="A73" s="114">
        <v>9.1300000000000008</v>
      </c>
      <c r="B73" s="262" t="s">
        <v>329</v>
      </c>
      <c r="C73" s="262"/>
      <c r="D73" s="262"/>
      <c r="E73" s="258" t="s">
        <v>330</v>
      </c>
      <c r="F73" s="258"/>
      <c r="G73" s="258"/>
      <c r="H73" s="113" t="s">
        <v>201</v>
      </c>
      <c r="I73" s="236"/>
      <c r="J73" s="236"/>
      <c r="K73" s="237"/>
      <c r="L73" s="125" t="s">
        <v>223</v>
      </c>
      <c r="M73" s="124"/>
    </row>
    <row r="74" spans="1:13" ht="111" customHeight="1">
      <c r="A74" s="114">
        <v>9.14</v>
      </c>
      <c r="B74" s="262" t="s">
        <v>331</v>
      </c>
      <c r="C74" s="262"/>
      <c r="D74" s="262"/>
      <c r="E74" s="258" t="s">
        <v>332</v>
      </c>
      <c r="F74" s="258"/>
      <c r="G74" s="258"/>
      <c r="H74" s="113" t="s">
        <v>201</v>
      </c>
      <c r="I74" s="236"/>
      <c r="J74" s="236"/>
      <c r="K74" s="237"/>
      <c r="L74" s="125" t="s">
        <v>223</v>
      </c>
      <c r="M74" s="124"/>
    </row>
    <row r="75" spans="1:13" ht="106.35" customHeight="1">
      <c r="A75" s="114">
        <v>9.15</v>
      </c>
      <c r="B75" s="262" t="s">
        <v>333</v>
      </c>
      <c r="C75" s="262"/>
      <c r="D75" s="262"/>
      <c r="E75" s="258" t="s">
        <v>334</v>
      </c>
      <c r="F75" s="258"/>
      <c r="G75" s="258"/>
      <c r="H75" s="113" t="s">
        <v>201</v>
      </c>
      <c r="I75" s="236"/>
      <c r="J75" s="236"/>
      <c r="K75" s="237"/>
      <c r="L75" s="125" t="s">
        <v>223</v>
      </c>
      <c r="M75" s="124"/>
    </row>
    <row r="76" spans="1:13" ht="97.35" customHeight="1">
      <c r="A76" s="114">
        <v>9.16</v>
      </c>
      <c r="B76" s="262" t="s">
        <v>335</v>
      </c>
      <c r="C76" s="262"/>
      <c r="D76" s="262"/>
      <c r="E76" s="258" t="s">
        <v>336</v>
      </c>
      <c r="F76" s="258"/>
      <c r="G76" s="258"/>
      <c r="H76" s="113" t="s">
        <v>201</v>
      </c>
      <c r="I76" s="236"/>
      <c r="J76" s="236"/>
      <c r="K76" s="237"/>
      <c r="L76" s="125" t="s">
        <v>223</v>
      </c>
      <c r="M76" s="124"/>
    </row>
    <row r="77" spans="1:13" ht="113.45" customHeight="1">
      <c r="A77" s="114">
        <v>9.17</v>
      </c>
      <c r="B77" s="262" t="s">
        <v>337</v>
      </c>
      <c r="C77" s="262"/>
      <c r="D77" s="262"/>
      <c r="E77" s="258" t="s">
        <v>338</v>
      </c>
      <c r="F77" s="258"/>
      <c r="G77" s="258"/>
      <c r="H77" s="113" t="s">
        <v>201</v>
      </c>
      <c r="I77" s="236"/>
      <c r="J77" s="236"/>
      <c r="K77" s="237"/>
      <c r="L77" s="125" t="s">
        <v>223</v>
      </c>
      <c r="M77" s="124"/>
    </row>
    <row r="78" spans="1:13" ht="97.5" customHeight="1">
      <c r="A78" s="114">
        <v>9.18</v>
      </c>
      <c r="B78" s="262" t="s">
        <v>339</v>
      </c>
      <c r="C78" s="262"/>
      <c r="D78" s="262"/>
      <c r="E78" s="258" t="s">
        <v>340</v>
      </c>
      <c r="F78" s="258"/>
      <c r="G78" s="258"/>
      <c r="H78" s="113" t="s">
        <v>201</v>
      </c>
      <c r="I78" s="236"/>
      <c r="J78" s="236"/>
      <c r="K78" s="237"/>
      <c r="L78" s="125" t="s">
        <v>223</v>
      </c>
      <c r="M78" s="124"/>
    </row>
    <row r="79" spans="1:13" ht="117.75" customHeight="1">
      <c r="A79" s="114">
        <v>9.19</v>
      </c>
      <c r="B79" s="262" t="s">
        <v>341</v>
      </c>
      <c r="C79" s="262"/>
      <c r="D79" s="262"/>
      <c r="E79" s="258" t="s">
        <v>342</v>
      </c>
      <c r="F79" s="258"/>
      <c r="G79" s="258"/>
      <c r="H79" s="113" t="s">
        <v>201</v>
      </c>
      <c r="I79" s="236"/>
      <c r="J79" s="236"/>
      <c r="K79" s="237"/>
      <c r="L79" s="125" t="s">
        <v>223</v>
      </c>
      <c r="M79" s="124"/>
    </row>
    <row r="80" spans="1:13" ht="115.5" customHeight="1">
      <c r="A80" s="114">
        <v>9.1999999999999993</v>
      </c>
      <c r="B80" s="259" t="s">
        <v>343</v>
      </c>
      <c r="C80" s="260"/>
      <c r="D80" s="261"/>
      <c r="E80" s="255" t="s">
        <v>344</v>
      </c>
      <c r="F80" s="256"/>
      <c r="G80" s="257"/>
      <c r="H80" s="113" t="s">
        <v>201</v>
      </c>
      <c r="I80" s="236"/>
      <c r="J80" s="236"/>
      <c r="K80" s="237"/>
      <c r="L80" s="125" t="s">
        <v>223</v>
      </c>
      <c r="M80" s="124"/>
    </row>
    <row r="81" spans="1:13" ht="143.1" customHeight="1">
      <c r="A81" s="114">
        <v>9.2100000000000009</v>
      </c>
      <c r="B81" s="262" t="s">
        <v>345</v>
      </c>
      <c r="C81" s="262"/>
      <c r="D81" s="262"/>
      <c r="E81" s="258" t="s">
        <v>346</v>
      </c>
      <c r="F81" s="258"/>
      <c r="G81" s="258"/>
      <c r="H81" s="113" t="s">
        <v>214</v>
      </c>
      <c r="I81" s="236"/>
      <c r="J81" s="236"/>
      <c r="K81" s="237"/>
      <c r="L81" s="125" t="s">
        <v>223</v>
      </c>
      <c r="M81" s="124"/>
    </row>
    <row r="82" spans="1:13" ht="151.5" customHeight="1">
      <c r="A82" s="114">
        <v>9.2200000000000006</v>
      </c>
      <c r="B82" s="262" t="s">
        <v>347</v>
      </c>
      <c r="C82" s="262"/>
      <c r="D82" s="262"/>
      <c r="E82" s="258" t="s">
        <v>348</v>
      </c>
      <c r="F82" s="258"/>
      <c r="G82" s="258"/>
      <c r="H82" s="113" t="s">
        <v>214</v>
      </c>
      <c r="I82" s="236"/>
      <c r="J82" s="236"/>
      <c r="K82" s="237"/>
      <c r="L82" s="131"/>
      <c r="M82" s="131"/>
    </row>
    <row r="83" spans="1:13" ht="120.6" customHeight="1">
      <c r="A83" s="114">
        <v>9.23</v>
      </c>
      <c r="B83" s="262" t="s">
        <v>349</v>
      </c>
      <c r="C83" s="262"/>
      <c r="D83" s="262"/>
      <c r="E83" s="258" t="s">
        <v>350</v>
      </c>
      <c r="F83" s="258"/>
      <c r="G83" s="258"/>
      <c r="H83" s="113" t="s">
        <v>316</v>
      </c>
      <c r="I83" s="236"/>
      <c r="J83" s="236"/>
      <c r="K83" s="237"/>
      <c r="L83" s="125" t="s">
        <v>223</v>
      </c>
      <c r="M83" s="124"/>
    </row>
    <row r="84" spans="1:13" ht="107.25" customHeight="1">
      <c r="A84" s="114">
        <v>9.24</v>
      </c>
      <c r="B84" s="262" t="s">
        <v>351</v>
      </c>
      <c r="C84" s="262"/>
      <c r="D84" s="262"/>
      <c r="E84" s="258" t="s">
        <v>352</v>
      </c>
      <c r="F84" s="258"/>
      <c r="G84" s="258"/>
      <c r="H84" s="113" t="s">
        <v>316</v>
      </c>
      <c r="I84" s="236"/>
      <c r="J84" s="236"/>
      <c r="K84" s="237"/>
      <c r="L84" s="125" t="s">
        <v>223</v>
      </c>
      <c r="M84" s="124"/>
    </row>
    <row r="85" spans="1:13" ht="96.75" customHeight="1">
      <c r="A85" s="114">
        <v>9.25</v>
      </c>
      <c r="B85" s="262" t="s">
        <v>353</v>
      </c>
      <c r="C85" s="262"/>
      <c r="D85" s="262"/>
      <c r="E85" s="258" t="s">
        <v>354</v>
      </c>
      <c r="F85" s="258"/>
      <c r="G85" s="258"/>
      <c r="H85" s="113" t="s">
        <v>316</v>
      </c>
      <c r="I85" s="236"/>
      <c r="J85" s="236"/>
      <c r="K85" s="237"/>
      <c r="L85" s="125" t="s">
        <v>223</v>
      </c>
      <c r="M85" s="124"/>
    </row>
    <row r="86" spans="1:13" ht="90" customHeight="1">
      <c r="A86" s="114">
        <v>9.26</v>
      </c>
      <c r="B86" s="262" t="s">
        <v>355</v>
      </c>
      <c r="C86" s="262"/>
      <c r="D86" s="262"/>
      <c r="E86" s="258" t="s">
        <v>356</v>
      </c>
      <c r="F86" s="258"/>
      <c r="G86" s="258"/>
      <c r="H86" s="113" t="s">
        <v>357</v>
      </c>
      <c r="I86" s="236"/>
      <c r="J86" s="236"/>
      <c r="K86" s="237"/>
      <c r="L86" s="126" t="s">
        <v>358</v>
      </c>
      <c r="M86" s="124"/>
    </row>
    <row r="87" spans="1:13" ht="31.5" customHeight="1">
      <c r="A87" s="115">
        <v>10</v>
      </c>
      <c r="B87" s="263" t="s">
        <v>154</v>
      </c>
      <c r="C87" s="263"/>
      <c r="D87" s="263"/>
      <c r="E87" s="263" t="s">
        <v>155</v>
      </c>
      <c r="F87" s="263"/>
      <c r="G87" s="263"/>
      <c r="H87" s="121"/>
      <c r="I87" s="224"/>
      <c r="J87" s="224"/>
      <c r="K87" s="240"/>
      <c r="L87" s="224"/>
      <c r="M87" s="224"/>
    </row>
    <row r="88" spans="1:13" ht="127.5" customHeight="1">
      <c r="A88" s="112">
        <v>10.1</v>
      </c>
      <c r="B88" s="262" t="s">
        <v>359</v>
      </c>
      <c r="C88" s="262"/>
      <c r="D88" s="262"/>
      <c r="E88" s="258" t="s">
        <v>360</v>
      </c>
      <c r="F88" s="258"/>
      <c r="G88" s="258"/>
      <c r="H88" s="113" t="s">
        <v>217</v>
      </c>
      <c r="I88" s="236"/>
      <c r="J88" s="236"/>
      <c r="K88" s="237"/>
      <c r="L88" s="125" t="s">
        <v>223</v>
      </c>
      <c r="M88" s="124"/>
    </row>
    <row r="89" spans="1:13" ht="129" customHeight="1">
      <c r="A89" s="112">
        <v>10.199999999999999</v>
      </c>
      <c r="B89" s="262" t="s">
        <v>361</v>
      </c>
      <c r="C89" s="262"/>
      <c r="D89" s="262"/>
      <c r="E89" s="258" t="s">
        <v>362</v>
      </c>
      <c r="F89" s="258"/>
      <c r="G89" s="258"/>
      <c r="H89" s="113" t="s">
        <v>217</v>
      </c>
      <c r="I89" s="236"/>
      <c r="J89" s="236"/>
      <c r="K89" s="237"/>
      <c r="L89" s="125" t="s">
        <v>223</v>
      </c>
      <c r="M89" s="124"/>
    </row>
    <row r="90" spans="1:13" ht="31.5" customHeight="1">
      <c r="A90" s="115">
        <v>11</v>
      </c>
      <c r="B90" s="263" t="s">
        <v>160</v>
      </c>
      <c r="C90" s="263"/>
      <c r="D90" s="263"/>
      <c r="E90" s="263" t="s">
        <v>161</v>
      </c>
      <c r="F90" s="263"/>
      <c r="G90" s="263"/>
      <c r="H90" s="121"/>
      <c r="I90" s="224"/>
      <c r="J90" s="224"/>
      <c r="K90" s="240"/>
      <c r="L90" s="224"/>
      <c r="M90" s="224"/>
    </row>
    <row r="91" spans="1:13" ht="102" customHeight="1">
      <c r="A91" s="112">
        <v>11.1</v>
      </c>
      <c r="B91" s="262" t="s">
        <v>363</v>
      </c>
      <c r="C91" s="262"/>
      <c r="D91" s="262"/>
      <c r="E91" s="269" t="s">
        <v>364</v>
      </c>
      <c r="F91" s="269"/>
      <c r="G91" s="269"/>
      <c r="H91" s="113" t="s">
        <v>201</v>
      </c>
      <c r="I91" s="236"/>
      <c r="J91" s="236"/>
      <c r="K91" s="237"/>
      <c r="L91" s="125" t="s">
        <v>223</v>
      </c>
      <c r="M91" s="124"/>
    </row>
    <row r="92" spans="1:13" ht="102" customHeight="1">
      <c r="A92" s="112">
        <v>11.2</v>
      </c>
      <c r="B92" s="259" t="s">
        <v>365</v>
      </c>
      <c r="C92" s="260"/>
      <c r="D92" s="261"/>
      <c r="E92" s="270" t="s">
        <v>366</v>
      </c>
      <c r="F92" s="271"/>
      <c r="G92" s="272"/>
      <c r="H92" s="113" t="s">
        <v>201</v>
      </c>
      <c r="I92" s="236"/>
      <c r="J92" s="236"/>
      <c r="K92" s="237"/>
      <c r="L92" s="125" t="s">
        <v>223</v>
      </c>
      <c r="M92" s="124"/>
    </row>
    <row r="93" spans="1:13" ht="105.6" customHeight="1">
      <c r="A93" s="112">
        <v>11.3</v>
      </c>
      <c r="B93" s="262" t="s">
        <v>367</v>
      </c>
      <c r="C93" s="262"/>
      <c r="D93" s="262"/>
      <c r="E93" s="269" t="s">
        <v>368</v>
      </c>
      <c r="F93" s="269"/>
      <c r="G93" s="269"/>
      <c r="H93" s="113" t="s">
        <v>201</v>
      </c>
      <c r="I93" s="236"/>
      <c r="J93" s="236"/>
      <c r="K93" s="237"/>
      <c r="L93" s="125" t="s">
        <v>223</v>
      </c>
      <c r="M93" s="124"/>
    </row>
    <row r="94" spans="1:13" ht="104.1" customHeight="1">
      <c r="A94" s="112">
        <v>11.4</v>
      </c>
      <c r="B94" s="262" t="s">
        <v>369</v>
      </c>
      <c r="C94" s="262"/>
      <c r="D94" s="262"/>
      <c r="E94" s="269" t="s">
        <v>370</v>
      </c>
      <c r="F94" s="269"/>
      <c r="G94" s="269"/>
      <c r="H94" s="113" t="s">
        <v>201</v>
      </c>
      <c r="I94" s="236"/>
      <c r="J94" s="236"/>
      <c r="K94" s="237"/>
      <c r="L94" s="125" t="s">
        <v>223</v>
      </c>
      <c r="M94" s="124"/>
    </row>
    <row r="95" spans="1:13" ht="117.6" customHeight="1">
      <c r="A95" s="112">
        <v>11.5</v>
      </c>
      <c r="B95" s="262" t="s">
        <v>371</v>
      </c>
      <c r="C95" s="262"/>
      <c r="D95" s="262"/>
      <c r="E95" s="273" t="s">
        <v>372</v>
      </c>
      <c r="F95" s="273"/>
      <c r="G95" s="273"/>
      <c r="H95" s="113" t="s">
        <v>201</v>
      </c>
      <c r="I95" s="236"/>
      <c r="J95" s="236"/>
      <c r="K95" s="237"/>
      <c r="L95" s="125" t="s">
        <v>223</v>
      </c>
      <c r="M95" s="124"/>
    </row>
    <row r="96" spans="1:13" ht="130.15" customHeight="1">
      <c r="A96" s="112">
        <v>11.6</v>
      </c>
      <c r="B96" s="262" t="s">
        <v>373</v>
      </c>
      <c r="C96" s="262"/>
      <c r="D96" s="262"/>
      <c r="E96" s="273" t="s">
        <v>374</v>
      </c>
      <c r="F96" s="273"/>
      <c r="G96" s="273"/>
      <c r="H96" s="113" t="s">
        <v>201</v>
      </c>
      <c r="I96" s="236"/>
      <c r="J96" s="236"/>
      <c r="K96" s="237"/>
      <c r="L96" s="125" t="s">
        <v>223</v>
      </c>
      <c r="M96" s="124"/>
    </row>
    <row r="97" spans="1:13" ht="125.45" customHeight="1">
      <c r="A97" s="112">
        <v>11.7</v>
      </c>
      <c r="B97" s="262" t="s">
        <v>375</v>
      </c>
      <c r="C97" s="262"/>
      <c r="D97" s="262"/>
      <c r="E97" s="273" t="s">
        <v>376</v>
      </c>
      <c r="F97" s="273"/>
      <c r="G97" s="273"/>
      <c r="H97" s="113" t="s">
        <v>201</v>
      </c>
      <c r="I97" s="236"/>
      <c r="J97" s="236"/>
      <c r="K97" s="237"/>
      <c r="L97" s="125" t="s">
        <v>223</v>
      </c>
      <c r="M97" s="124"/>
    </row>
    <row r="98" spans="1:13" ht="114.6" customHeight="1">
      <c r="A98" s="112">
        <v>11.8</v>
      </c>
      <c r="B98" s="262" t="s">
        <v>377</v>
      </c>
      <c r="C98" s="262"/>
      <c r="D98" s="262"/>
      <c r="E98" s="269" t="s">
        <v>378</v>
      </c>
      <c r="F98" s="269"/>
      <c r="G98" s="269"/>
      <c r="H98" s="113" t="s">
        <v>201</v>
      </c>
      <c r="I98" s="236"/>
      <c r="J98" s="236"/>
      <c r="K98" s="237"/>
      <c r="L98" s="125" t="s">
        <v>223</v>
      </c>
      <c r="M98" s="124"/>
    </row>
    <row r="99" spans="1:13" ht="114.6" customHeight="1">
      <c r="A99" s="112">
        <v>11.9</v>
      </c>
      <c r="B99" s="262" t="s">
        <v>379</v>
      </c>
      <c r="C99" s="262"/>
      <c r="D99" s="262"/>
      <c r="E99" s="269" t="s">
        <v>380</v>
      </c>
      <c r="F99" s="269"/>
      <c r="G99" s="269"/>
      <c r="H99" s="113" t="s">
        <v>201</v>
      </c>
      <c r="I99" s="236"/>
      <c r="J99" s="236"/>
      <c r="K99" s="237"/>
      <c r="L99" s="125" t="s">
        <v>223</v>
      </c>
      <c r="M99" s="124"/>
    </row>
    <row r="100" spans="1:13" ht="157.9" customHeight="1">
      <c r="A100" s="114">
        <v>11.1</v>
      </c>
      <c r="B100" s="262" t="s">
        <v>381</v>
      </c>
      <c r="C100" s="262"/>
      <c r="D100" s="262"/>
      <c r="E100" s="269" t="s">
        <v>382</v>
      </c>
      <c r="F100" s="269"/>
      <c r="G100" s="269"/>
      <c r="H100" s="113" t="s">
        <v>201</v>
      </c>
      <c r="I100" s="236"/>
      <c r="J100" s="236"/>
      <c r="K100" s="237"/>
      <c r="L100" s="125" t="s">
        <v>223</v>
      </c>
      <c r="M100" s="124"/>
    </row>
    <row r="101" spans="1:13" ht="150" customHeight="1">
      <c r="A101" s="114">
        <v>11.11</v>
      </c>
      <c r="B101" s="262" t="s">
        <v>177</v>
      </c>
      <c r="C101" s="262"/>
      <c r="D101" s="262"/>
      <c r="E101" s="269" t="s">
        <v>383</v>
      </c>
      <c r="F101" s="269"/>
      <c r="G101" s="269"/>
      <c r="H101" s="113" t="s">
        <v>316</v>
      </c>
      <c r="I101" s="236"/>
      <c r="J101" s="236"/>
      <c r="K101" s="237"/>
      <c r="L101" s="125" t="s">
        <v>223</v>
      </c>
      <c r="M101" s="124"/>
    </row>
    <row r="102" spans="1:13" ht="129" customHeight="1">
      <c r="A102" s="114">
        <v>11.12</v>
      </c>
      <c r="B102" s="262" t="s">
        <v>179</v>
      </c>
      <c r="C102" s="262"/>
      <c r="D102" s="262"/>
      <c r="E102" s="269" t="s">
        <v>384</v>
      </c>
      <c r="F102" s="269"/>
      <c r="G102" s="269"/>
      <c r="H102" s="113" t="s">
        <v>316</v>
      </c>
      <c r="I102" s="236"/>
      <c r="J102" s="236"/>
      <c r="K102" s="237"/>
      <c r="L102" s="125" t="s">
        <v>223</v>
      </c>
      <c r="M102" s="124"/>
    </row>
    <row r="103" spans="1:13" ht="121.5" customHeight="1">
      <c r="A103" s="114">
        <v>11.13</v>
      </c>
      <c r="B103" s="262" t="s">
        <v>181</v>
      </c>
      <c r="C103" s="262"/>
      <c r="D103" s="262"/>
      <c r="E103" s="269" t="s">
        <v>385</v>
      </c>
      <c r="F103" s="269"/>
      <c r="G103" s="269"/>
      <c r="H103" s="113" t="s">
        <v>316</v>
      </c>
      <c r="I103" s="236"/>
      <c r="J103" s="236"/>
      <c r="K103" s="237"/>
      <c r="L103" s="125" t="s">
        <v>223</v>
      </c>
      <c r="M103" s="124"/>
    </row>
    <row r="104" spans="1:13" ht="121.5" customHeight="1">
      <c r="A104" s="114">
        <v>11.14</v>
      </c>
      <c r="B104" s="262" t="s">
        <v>386</v>
      </c>
      <c r="C104" s="262"/>
      <c r="D104" s="262"/>
      <c r="E104" s="269" t="s">
        <v>387</v>
      </c>
      <c r="F104" s="269"/>
      <c r="G104" s="269"/>
      <c r="H104" s="113" t="s">
        <v>316</v>
      </c>
      <c r="I104" s="236"/>
      <c r="J104" s="236"/>
      <c r="K104" s="237"/>
      <c r="L104" s="125" t="s">
        <v>223</v>
      </c>
      <c r="M104" s="124"/>
    </row>
    <row r="105" spans="1:13" ht="121.5" customHeight="1">
      <c r="A105" s="114">
        <v>11.15</v>
      </c>
      <c r="B105" s="262" t="s">
        <v>183</v>
      </c>
      <c r="C105" s="262"/>
      <c r="D105" s="262"/>
      <c r="E105" s="269" t="s">
        <v>388</v>
      </c>
      <c r="F105" s="269"/>
      <c r="G105" s="269"/>
      <c r="H105" s="113" t="s">
        <v>316</v>
      </c>
      <c r="I105" s="236"/>
      <c r="J105" s="236"/>
      <c r="K105" s="237"/>
      <c r="L105" s="125" t="s">
        <v>223</v>
      </c>
      <c r="M105" s="124"/>
    </row>
    <row r="106" spans="1:13" ht="105.75" customHeight="1">
      <c r="A106" s="116">
        <v>11.16</v>
      </c>
      <c r="B106" s="262" t="s">
        <v>389</v>
      </c>
      <c r="C106" s="262"/>
      <c r="D106" s="262"/>
      <c r="E106" s="269" t="s">
        <v>390</v>
      </c>
      <c r="F106" s="269"/>
      <c r="G106" s="269"/>
      <c r="H106" s="113" t="s">
        <v>316</v>
      </c>
      <c r="I106" s="236"/>
      <c r="J106" s="236"/>
      <c r="K106" s="237"/>
      <c r="L106" s="125" t="s">
        <v>223</v>
      </c>
      <c r="M106" s="124"/>
    </row>
    <row r="107" spans="1:13" ht="31.5" customHeight="1">
      <c r="A107" s="115">
        <v>12</v>
      </c>
      <c r="B107" s="263" t="s">
        <v>391</v>
      </c>
      <c r="C107" s="263"/>
      <c r="D107" s="263"/>
      <c r="E107" s="263" t="s">
        <v>392</v>
      </c>
      <c r="F107" s="263"/>
      <c r="G107" s="263"/>
      <c r="H107" s="121"/>
      <c r="I107" s="224"/>
      <c r="J107" s="224"/>
      <c r="K107" s="240"/>
      <c r="L107" s="224"/>
      <c r="M107" s="224"/>
    </row>
    <row r="108" spans="1:13" ht="69" customHeight="1">
      <c r="A108" s="117">
        <v>12.1</v>
      </c>
      <c r="B108" s="262" t="s">
        <v>393</v>
      </c>
      <c r="C108" s="262"/>
      <c r="D108" s="262"/>
      <c r="E108" s="269" t="s">
        <v>394</v>
      </c>
      <c r="F108" s="269"/>
      <c r="G108" s="269"/>
      <c r="H108" s="113" t="s">
        <v>316</v>
      </c>
      <c r="I108" s="236"/>
      <c r="J108" s="236"/>
      <c r="K108" s="237"/>
      <c r="L108" s="131"/>
      <c r="M108" s="131"/>
    </row>
    <row r="109" spans="1:13" ht="71.25" customHeight="1">
      <c r="A109" s="117">
        <v>12.2</v>
      </c>
      <c r="B109" s="262" t="s">
        <v>395</v>
      </c>
      <c r="C109" s="262"/>
      <c r="D109" s="262"/>
      <c r="E109" s="269" t="s">
        <v>396</v>
      </c>
      <c r="F109" s="269"/>
      <c r="G109" s="269"/>
      <c r="H109" s="113" t="s">
        <v>201</v>
      </c>
      <c r="I109" s="236"/>
      <c r="J109" s="236"/>
      <c r="K109" s="237"/>
      <c r="L109" s="125" t="s">
        <v>223</v>
      </c>
      <c r="M109" s="124"/>
    </row>
    <row r="110" spans="1:13" ht="71.25" customHeight="1">
      <c r="A110" s="117">
        <v>12.3</v>
      </c>
      <c r="B110" s="262" t="s">
        <v>397</v>
      </c>
      <c r="C110" s="262"/>
      <c r="D110" s="262"/>
      <c r="E110" s="269" t="s">
        <v>398</v>
      </c>
      <c r="F110" s="269"/>
      <c r="G110" s="269"/>
      <c r="H110" s="113" t="s">
        <v>201</v>
      </c>
      <c r="I110" s="236"/>
      <c r="J110" s="236"/>
      <c r="K110" s="237"/>
      <c r="L110" s="125" t="s">
        <v>223</v>
      </c>
      <c r="M110" s="124"/>
    </row>
    <row r="111" spans="1:13" ht="81" customHeight="1">
      <c r="A111" s="117">
        <v>12.4</v>
      </c>
      <c r="B111" s="262" t="s">
        <v>399</v>
      </c>
      <c r="C111" s="262"/>
      <c r="D111" s="262"/>
      <c r="E111" s="269" t="s">
        <v>400</v>
      </c>
      <c r="F111" s="269"/>
      <c r="G111" s="269"/>
      <c r="H111" s="113" t="s">
        <v>201</v>
      </c>
      <c r="I111" s="236"/>
      <c r="J111" s="236"/>
      <c r="K111" s="237"/>
      <c r="L111" s="125" t="s">
        <v>223</v>
      </c>
      <c r="M111" s="124"/>
    </row>
    <row r="112" spans="1:13" ht="65.25" customHeight="1" thickBot="1">
      <c r="A112" s="118">
        <v>12.5</v>
      </c>
      <c r="B112" s="274" t="s">
        <v>401</v>
      </c>
      <c r="C112" s="274"/>
      <c r="D112" s="274"/>
      <c r="E112" s="275" t="s">
        <v>402</v>
      </c>
      <c r="F112" s="275"/>
      <c r="G112" s="275"/>
      <c r="H112" s="119" t="s">
        <v>316</v>
      </c>
      <c r="I112" s="246"/>
      <c r="J112" s="246"/>
      <c r="K112" s="247"/>
      <c r="L112" s="125" t="s">
        <v>223</v>
      </c>
      <c r="M112" s="124"/>
    </row>
  </sheetData>
  <mergeCells count="335">
    <mergeCell ref="B109:D109"/>
    <mergeCell ref="E109:G109"/>
    <mergeCell ref="B111:D111"/>
    <mergeCell ref="E111:G111"/>
    <mergeCell ref="B112:D112"/>
    <mergeCell ref="E112:G112"/>
    <mergeCell ref="B110:D110"/>
    <mergeCell ref="E110:G110"/>
    <mergeCell ref="B105:D105"/>
    <mergeCell ref="E105:G105"/>
    <mergeCell ref="B106:D106"/>
    <mergeCell ref="E106:G106"/>
    <mergeCell ref="B108:D108"/>
    <mergeCell ref="E108:G108"/>
    <mergeCell ref="B101:D101"/>
    <mergeCell ref="E101:G101"/>
    <mergeCell ref="B102:D102"/>
    <mergeCell ref="E102:G102"/>
    <mergeCell ref="B103:D103"/>
    <mergeCell ref="E103:G103"/>
    <mergeCell ref="B104:D104"/>
    <mergeCell ref="E104:G104"/>
    <mergeCell ref="B107:D107"/>
    <mergeCell ref="E107:G107"/>
    <mergeCell ref="B97:D97"/>
    <mergeCell ref="E97:G97"/>
    <mergeCell ref="B98:D98"/>
    <mergeCell ref="E98:G98"/>
    <mergeCell ref="B100:D100"/>
    <mergeCell ref="E100:G100"/>
    <mergeCell ref="B94:D94"/>
    <mergeCell ref="E94:G94"/>
    <mergeCell ref="B95:D95"/>
    <mergeCell ref="E95:G95"/>
    <mergeCell ref="B96:D96"/>
    <mergeCell ref="E96:G96"/>
    <mergeCell ref="B99:D99"/>
    <mergeCell ref="E99:G99"/>
    <mergeCell ref="B90:D90"/>
    <mergeCell ref="E90:G90"/>
    <mergeCell ref="B91:D91"/>
    <mergeCell ref="E91:G91"/>
    <mergeCell ref="B93:D93"/>
    <mergeCell ref="E93:G93"/>
    <mergeCell ref="B87:D87"/>
    <mergeCell ref="E87:G87"/>
    <mergeCell ref="B88:D88"/>
    <mergeCell ref="E88:G88"/>
    <mergeCell ref="B89:D89"/>
    <mergeCell ref="E89:G89"/>
    <mergeCell ref="E92:G92"/>
    <mergeCell ref="B92:D92"/>
    <mergeCell ref="B83:D83"/>
    <mergeCell ref="E83:G83"/>
    <mergeCell ref="B84:D84"/>
    <mergeCell ref="E84:G84"/>
    <mergeCell ref="B86:D86"/>
    <mergeCell ref="E86:G86"/>
    <mergeCell ref="B79:D79"/>
    <mergeCell ref="E79:G79"/>
    <mergeCell ref="B81:D81"/>
    <mergeCell ref="E81:G81"/>
    <mergeCell ref="B82:D82"/>
    <mergeCell ref="E82:G82"/>
    <mergeCell ref="B85:D85"/>
    <mergeCell ref="E85:G85"/>
    <mergeCell ref="B62:D62"/>
    <mergeCell ref="E62:G62"/>
    <mergeCell ref="B63:D63"/>
    <mergeCell ref="E63:G63"/>
    <mergeCell ref="B64:D64"/>
    <mergeCell ref="E64:G64"/>
    <mergeCell ref="B59:D59"/>
    <mergeCell ref="E59:G59"/>
    <mergeCell ref="B60:D60"/>
    <mergeCell ref="E60:G60"/>
    <mergeCell ref="B61:D61"/>
    <mergeCell ref="E61:G61"/>
    <mergeCell ref="B55:D55"/>
    <mergeCell ref="E55:G55"/>
    <mergeCell ref="B57:D57"/>
    <mergeCell ref="E57:G57"/>
    <mergeCell ref="B58:D58"/>
    <mergeCell ref="E58:G58"/>
    <mergeCell ref="B52:D52"/>
    <mergeCell ref="E52:G52"/>
    <mergeCell ref="B53:D53"/>
    <mergeCell ref="E53:G53"/>
    <mergeCell ref="B54:D54"/>
    <mergeCell ref="E54:G54"/>
    <mergeCell ref="E56:G56"/>
    <mergeCell ref="B56:D56"/>
    <mergeCell ref="B49:D49"/>
    <mergeCell ref="E49:G49"/>
    <mergeCell ref="B50:D50"/>
    <mergeCell ref="E50:G50"/>
    <mergeCell ref="B51:D51"/>
    <mergeCell ref="E51:G51"/>
    <mergeCell ref="B42:D42"/>
    <mergeCell ref="E42:G42"/>
    <mergeCell ref="B44:D44"/>
    <mergeCell ref="E44:G44"/>
    <mergeCell ref="B45:D45"/>
    <mergeCell ref="E45:G45"/>
    <mergeCell ref="B43:D43"/>
    <mergeCell ref="E43:G43"/>
    <mergeCell ref="E46:G46"/>
    <mergeCell ref="E47:G47"/>
    <mergeCell ref="E48:G48"/>
    <mergeCell ref="B46:D46"/>
    <mergeCell ref="B47:D47"/>
    <mergeCell ref="B48:D48"/>
    <mergeCell ref="B39:D39"/>
    <mergeCell ref="E39:G39"/>
    <mergeCell ref="B40:D40"/>
    <mergeCell ref="E40:G40"/>
    <mergeCell ref="B41:D41"/>
    <mergeCell ref="E41:G41"/>
    <mergeCell ref="B35:D35"/>
    <mergeCell ref="E35:G35"/>
    <mergeCell ref="B36:D36"/>
    <mergeCell ref="E36:G36"/>
    <mergeCell ref="B38:D38"/>
    <mergeCell ref="E38:G38"/>
    <mergeCell ref="E37:G37"/>
    <mergeCell ref="B37:D37"/>
    <mergeCell ref="B7:D7"/>
    <mergeCell ref="E7:G7"/>
    <mergeCell ref="B8:D8"/>
    <mergeCell ref="E8:G8"/>
    <mergeCell ref="B16:D16"/>
    <mergeCell ref="B14:D14"/>
    <mergeCell ref="E14:G14"/>
    <mergeCell ref="B31:D31"/>
    <mergeCell ref="E31:G31"/>
    <mergeCell ref="B27:D27"/>
    <mergeCell ref="E27:G27"/>
    <mergeCell ref="B22:D22"/>
    <mergeCell ref="E22:G22"/>
    <mergeCell ref="B23:D23"/>
    <mergeCell ref="E23:G23"/>
    <mergeCell ref="B24:D24"/>
    <mergeCell ref="E24:G24"/>
    <mergeCell ref="B9:D9"/>
    <mergeCell ref="E9:G9"/>
    <mergeCell ref="B12:D12"/>
    <mergeCell ref="E12:G12"/>
    <mergeCell ref="B11:D11"/>
    <mergeCell ref="E11:G11"/>
    <mergeCell ref="B13:D13"/>
    <mergeCell ref="E13:G13"/>
    <mergeCell ref="B10:D10"/>
    <mergeCell ref="E10:G10"/>
    <mergeCell ref="B15:D15"/>
    <mergeCell ref="E15:G15"/>
    <mergeCell ref="B19:D19"/>
    <mergeCell ref="E19:G19"/>
    <mergeCell ref="B20:D20"/>
    <mergeCell ref="E20:G20"/>
    <mergeCell ref="B21:D21"/>
    <mergeCell ref="E21:G21"/>
    <mergeCell ref="B17:D17"/>
    <mergeCell ref="E17:G17"/>
    <mergeCell ref="B18:D18"/>
    <mergeCell ref="E18:G18"/>
    <mergeCell ref="B25:D25"/>
    <mergeCell ref="E25:G25"/>
    <mergeCell ref="B26:D26"/>
    <mergeCell ref="E26:G26"/>
    <mergeCell ref="B65:D65"/>
    <mergeCell ref="E68:G68"/>
    <mergeCell ref="B68:D68"/>
    <mergeCell ref="E69:G69"/>
    <mergeCell ref="B69:D69"/>
    <mergeCell ref="B66:D66"/>
    <mergeCell ref="E66:G66"/>
    <mergeCell ref="B67:D67"/>
    <mergeCell ref="E67:G67"/>
    <mergeCell ref="B28:D28"/>
    <mergeCell ref="E28:G28"/>
    <mergeCell ref="B33:D33"/>
    <mergeCell ref="E33:G33"/>
    <mergeCell ref="B34:D34"/>
    <mergeCell ref="E34:G34"/>
    <mergeCell ref="B29:D29"/>
    <mergeCell ref="E29:G29"/>
    <mergeCell ref="B30:D30"/>
    <mergeCell ref="E30:G30"/>
    <mergeCell ref="B32:D32"/>
    <mergeCell ref="E71:G71"/>
    <mergeCell ref="B71:D71"/>
    <mergeCell ref="E80:G80"/>
    <mergeCell ref="B80:D80"/>
    <mergeCell ref="B70:D70"/>
    <mergeCell ref="E70:G70"/>
    <mergeCell ref="B72:D72"/>
    <mergeCell ref="E72:G72"/>
    <mergeCell ref="B76:D76"/>
    <mergeCell ref="E76:G76"/>
    <mergeCell ref="B77:D77"/>
    <mergeCell ref="E77:G77"/>
    <mergeCell ref="B78:D78"/>
    <mergeCell ref="E78:G78"/>
    <mergeCell ref="B73:D73"/>
    <mergeCell ref="E73:G73"/>
    <mergeCell ref="B74:D74"/>
    <mergeCell ref="E74:G74"/>
    <mergeCell ref="B75:D75"/>
    <mergeCell ref="E75:G75"/>
    <mergeCell ref="I7:K7"/>
    <mergeCell ref="I8:K8"/>
    <mergeCell ref="I9:K9"/>
    <mergeCell ref="I10:K10"/>
    <mergeCell ref="I11:K11"/>
    <mergeCell ref="I12:K12"/>
    <mergeCell ref="I13:K13"/>
    <mergeCell ref="I14:K14"/>
    <mergeCell ref="E65:G65"/>
    <mergeCell ref="E16:G16"/>
    <mergeCell ref="E32:G32"/>
    <mergeCell ref="I15:K15"/>
    <mergeCell ref="I16:K16"/>
    <mergeCell ref="I17:K17"/>
    <mergeCell ref="I18:K18"/>
    <mergeCell ref="I19:K19"/>
    <mergeCell ref="I20:K20"/>
    <mergeCell ref="I21:K21"/>
    <mergeCell ref="I22:K22"/>
    <mergeCell ref="I23:K23"/>
    <mergeCell ref="I24:K24"/>
    <mergeCell ref="I25:K25"/>
    <mergeCell ref="I26:K26"/>
    <mergeCell ref="I27:K27"/>
    <mergeCell ref="I28:K28"/>
    <mergeCell ref="I29:K29"/>
    <mergeCell ref="I30:K30"/>
    <mergeCell ref="I31:K31"/>
    <mergeCell ref="I32:K32"/>
    <mergeCell ref="I33:K33"/>
    <mergeCell ref="I34:K34"/>
    <mergeCell ref="I35:K35"/>
    <mergeCell ref="I36:K36"/>
    <mergeCell ref="I37:K37"/>
    <mergeCell ref="I38:K38"/>
    <mergeCell ref="I39:K39"/>
    <mergeCell ref="I40:K40"/>
    <mergeCell ref="I41:K41"/>
    <mergeCell ref="I42:K42"/>
    <mergeCell ref="I43:K43"/>
    <mergeCell ref="I44:K44"/>
    <mergeCell ref="I45:K45"/>
    <mergeCell ref="I59:K59"/>
    <mergeCell ref="I61:K61"/>
    <mergeCell ref="I62:K62"/>
    <mergeCell ref="I63:K63"/>
    <mergeCell ref="I46:K46"/>
    <mergeCell ref="I47:K47"/>
    <mergeCell ref="I48:K48"/>
    <mergeCell ref="I49:K49"/>
    <mergeCell ref="I50:K50"/>
    <mergeCell ref="I51:K51"/>
    <mergeCell ref="I52:K52"/>
    <mergeCell ref="I53:K53"/>
    <mergeCell ref="I54:K54"/>
    <mergeCell ref="I109:K109"/>
    <mergeCell ref="I110:K110"/>
    <mergeCell ref="I111:K111"/>
    <mergeCell ref="I112:K112"/>
    <mergeCell ref="I95:K95"/>
    <mergeCell ref="I96:K96"/>
    <mergeCell ref="I97:K97"/>
    <mergeCell ref="I98:K98"/>
    <mergeCell ref="I99:K99"/>
    <mergeCell ref="I100:K100"/>
    <mergeCell ref="I101:K101"/>
    <mergeCell ref="I102:K102"/>
    <mergeCell ref="I103:K103"/>
    <mergeCell ref="I108:K108"/>
    <mergeCell ref="I86:K86"/>
    <mergeCell ref="I87:K87"/>
    <mergeCell ref="I88:K88"/>
    <mergeCell ref="I89:K89"/>
    <mergeCell ref="I90:K90"/>
    <mergeCell ref="I91:K91"/>
    <mergeCell ref="I92:K92"/>
    <mergeCell ref="I93:K93"/>
    <mergeCell ref="I94:K94"/>
    <mergeCell ref="L107:M107"/>
    <mergeCell ref="L57:M57"/>
    <mergeCell ref="L49:M49"/>
    <mergeCell ref="L38:M38"/>
    <mergeCell ref="L34:M34"/>
    <mergeCell ref="L29:M29"/>
    <mergeCell ref="A6:F6"/>
    <mergeCell ref="L8:M8"/>
    <mergeCell ref="A5:F5"/>
    <mergeCell ref="I104:K104"/>
    <mergeCell ref="I105:K105"/>
    <mergeCell ref="I106:K106"/>
    <mergeCell ref="I107:K107"/>
    <mergeCell ref="I77:K77"/>
    <mergeCell ref="I78:K78"/>
    <mergeCell ref="I79:K79"/>
    <mergeCell ref="I80:K80"/>
    <mergeCell ref="I81:K81"/>
    <mergeCell ref="I82:K82"/>
    <mergeCell ref="I64:K64"/>
    <mergeCell ref="I65:K65"/>
    <mergeCell ref="I66:K66"/>
    <mergeCell ref="I67:K67"/>
    <mergeCell ref="I68:K68"/>
    <mergeCell ref="L22:M22"/>
    <mergeCell ref="L17:M17"/>
    <mergeCell ref="G5:M5"/>
    <mergeCell ref="G6:M6"/>
    <mergeCell ref="A3:M4"/>
    <mergeCell ref="A2:M2"/>
    <mergeCell ref="A1:M1"/>
    <mergeCell ref="L87:M87"/>
    <mergeCell ref="L90:M90"/>
    <mergeCell ref="I83:K83"/>
    <mergeCell ref="I84:K84"/>
    <mergeCell ref="I85:K85"/>
    <mergeCell ref="I69:K69"/>
    <mergeCell ref="I70:K70"/>
    <mergeCell ref="I71:K71"/>
    <mergeCell ref="I72:K72"/>
    <mergeCell ref="I73:K73"/>
    <mergeCell ref="I74:K74"/>
    <mergeCell ref="I75:K75"/>
    <mergeCell ref="I76:K76"/>
    <mergeCell ref="I55:K55"/>
    <mergeCell ref="I56:K56"/>
    <mergeCell ref="I57:K57"/>
    <mergeCell ref="I58:K58"/>
  </mergeCells>
  <printOptions horizontalCentered="1" verticalCentered="1"/>
  <pageMargins left="0" right="0" top="0" bottom="0" header="0" footer="0"/>
  <pageSetup scale="53" fitToHeight="0"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64">
    <tabColor theme="7"/>
  </sheetPr>
  <dimension ref="A1:K69"/>
  <sheetViews>
    <sheetView view="pageBreakPreview" zoomScale="80" zoomScaleNormal="50" zoomScaleSheetLayoutView="80" workbookViewId="0">
      <selection activeCell="E26" sqref="E26:G26"/>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403</v>
      </c>
      <c r="B3" s="280"/>
      <c r="C3" s="276" t="s">
        <v>38</v>
      </c>
      <c r="D3" s="278"/>
      <c r="E3" s="37" t="s">
        <v>44</v>
      </c>
      <c r="F3" s="276" t="s">
        <v>45</v>
      </c>
      <c r="G3" s="277"/>
      <c r="H3" s="35" t="s">
        <v>46</v>
      </c>
      <c r="I3" s="276" t="s">
        <v>412</v>
      </c>
      <c r="J3" s="277"/>
      <c r="K3" s="278"/>
    </row>
    <row r="4" spans="1:11" ht="39.75" customHeight="1">
      <c r="A4" s="279" t="s">
        <v>405</v>
      </c>
      <c r="B4" s="280"/>
      <c r="C4" s="276">
        <v>134</v>
      </c>
      <c r="D4" s="278"/>
      <c r="E4" s="38" t="s">
        <v>49</v>
      </c>
      <c r="F4" s="301" t="s">
        <v>50</v>
      </c>
      <c r="G4" s="302"/>
      <c r="H4" s="36" t="s">
        <v>406</v>
      </c>
      <c r="I4" s="276">
        <v>29</v>
      </c>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customHeight="1">
      <c r="A7" s="13">
        <v>1</v>
      </c>
      <c r="B7" s="201" t="s">
        <v>59</v>
      </c>
      <c r="C7" s="201"/>
      <c r="D7" s="201"/>
      <c r="E7" s="201" t="s">
        <v>60</v>
      </c>
      <c r="F7" s="201"/>
      <c r="G7" s="201"/>
      <c r="H7" s="9"/>
      <c r="I7" s="3"/>
      <c r="J7" s="3"/>
      <c r="K7" s="3"/>
    </row>
    <row r="8" spans="1:11" ht="116.25" customHeight="1">
      <c r="A8" s="12">
        <v>1.1000000000000001</v>
      </c>
      <c r="B8" s="182" t="s">
        <v>61</v>
      </c>
      <c r="C8" s="183"/>
      <c r="D8" s="184"/>
      <c r="E8" s="185" t="s">
        <v>62</v>
      </c>
      <c r="F8" s="186"/>
      <c r="G8" s="187"/>
      <c r="H8" s="46" t="s">
        <v>63</v>
      </c>
      <c r="I8" s="28"/>
      <c r="J8" s="27">
        <v>15</v>
      </c>
      <c r="K8" s="25">
        <f>J8*I8</f>
        <v>0</v>
      </c>
    </row>
    <row r="9" spans="1:11" ht="126.75" customHeight="1">
      <c r="A9" s="12">
        <v>1.2</v>
      </c>
      <c r="B9" s="172" t="s">
        <v>64</v>
      </c>
      <c r="C9" s="172"/>
      <c r="D9" s="172"/>
      <c r="E9" s="174" t="s">
        <v>65</v>
      </c>
      <c r="F9" s="174"/>
      <c r="G9" s="174"/>
      <c r="H9" s="46" t="s">
        <v>63</v>
      </c>
      <c r="I9" s="28"/>
      <c r="J9" s="27">
        <v>15</v>
      </c>
      <c r="K9" s="25">
        <f>J9*I9</f>
        <v>0</v>
      </c>
    </row>
    <row r="10" spans="1:11" ht="25.5" customHeight="1">
      <c r="A10" s="90">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v>20</v>
      </c>
      <c r="J11" s="27">
        <v>4</v>
      </c>
      <c r="K11" s="25">
        <f t="shared" ref="K11:K16" si="0">J11*I11</f>
        <v>80</v>
      </c>
    </row>
    <row r="12" spans="1:11" ht="104.25" customHeight="1">
      <c r="A12" s="14">
        <v>2.2000000000000002</v>
      </c>
      <c r="B12" s="182" t="s">
        <v>70</v>
      </c>
      <c r="C12" s="183"/>
      <c r="D12" s="184"/>
      <c r="E12" s="185" t="s">
        <v>71</v>
      </c>
      <c r="F12" s="186"/>
      <c r="G12" s="187"/>
      <c r="H12" s="48" t="s">
        <v>72</v>
      </c>
      <c r="I12" s="28"/>
      <c r="J12" s="27">
        <v>8</v>
      </c>
      <c r="K12" s="25">
        <f t="shared" si="0"/>
        <v>0</v>
      </c>
    </row>
    <row r="13" spans="1:11" ht="93" customHeight="1">
      <c r="A13" s="14">
        <v>2.2999999999999998</v>
      </c>
      <c r="B13" s="182" t="s">
        <v>73</v>
      </c>
      <c r="C13" s="183"/>
      <c r="D13" s="184"/>
      <c r="E13" s="185" t="s">
        <v>74</v>
      </c>
      <c r="F13" s="186"/>
      <c r="G13" s="187"/>
      <c r="H13" s="48" t="s">
        <v>72</v>
      </c>
      <c r="I13" s="28">
        <v>35</v>
      </c>
      <c r="J13" s="27">
        <v>11</v>
      </c>
      <c r="K13" s="25">
        <f t="shared" si="0"/>
        <v>385</v>
      </c>
    </row>
    <row r="14" spans="1:11" ht="157.5" customHeight="1">
      <c r="A14" s="14">
        <v>2.4</v>
      </c>
      <c r="B14" s="182" t="s">
        <v>75</v>
      </c>
      <c r="C14" s="183"/>
      <c r="D14" s="184"/>
      <c r="E14" s="185" t="s">
        <v>76</v>
      </c>
      <c r="F14" s="186"/>
      <c r="G14" s="187"/>
      <c r="H14" s="46" t="s">
        <v>63</v>
      </c>
      <c r="I14" s="28">
        <v>24</v>
      </c>
      <c r="J14" s="27">
        <v>15</v>
      </c>
      <c r="K14" s="25">
        <f t="shared" si="0"/>
        <v>360</v>
      </c>
    </row>
    <row r="15" spans="1:11" ht="84" customHeight="1">
      <c r="A15" s="12">
        <v>2.5</v>
      </c>
      <c r="B15" s="182" t="s">
        <v>77</v>
      </c>
      <c r="C15" s="183"/>
      <c r="D15" s="184"/>
      <c r="E15" s="185" t="s">
        <v>78</v>
      </c>
      <c r="F15" s="186"/>
      <c r="G15" s="187"/>
      <c r="H15" s="46" t="s">
        <v>63</v>
      </c>
      <c r="I15" s="28"/>
      <c r="J15" s="27">
        <v>18</v>
      </c>
      <c r="K15" s="25">
        <f t="shared" si="0"/>
        <v>0</v>
      </c>
    </row>
    <row r="16" spans="1:11" ht="131.44999999999999" customHeight="1">
      <c r="A16" s="14">
        <v>2.6</v>
      </c>
      <c r="B16" s="182" t="s">
        <v>79</v>
      </c>
      <c r="C16" s="183"/>
      <c r="D16" s="184"/>
      <c r="E16" s="185" t="s">
        <v>80</v>
      </c>
      <c r="F16" s="186"/>
      <c r="G16" s="187"/>
      <c r="H16" s="46" t="s">
        <v>63</v>
      </c>
      <c r="I16" s="28"/>
      <c r="J16" s="27">
        <v>10</v>
      </c>
      <c r="K16" s="25">
        <f t="shared" si="0"/>
        <v>0</v>
      </c>
    </row>
    <row r="17" spans="1:11" ht="30" customHeight="1">
      <c r="A17" s="91">
        <v>3</v>
      </c>
      <c r="B17" s="286" t="s">
        <v>81</v>
      </c>
      <c r="C17" s="286"/>
      <c r="D17" s="286"/>
      <c r="E17" s="285" t="s">
        <v>82</v>
      </c>
      <c r="F17" s="285"/>
      <c r="G17" s="285"/>
      <c r="H17" s="47"/>
      <c r="I17" s="29"/>
      <c r="J17" s="26"/>
      <c r="K17" s="26"/>
    </row>
    <row r="18" spans="1:11" ht="90" customHeight="1">
      <c r="A18" s="12">
        <v>3.1</v>
      </c>
      <c r="B18" s="182" t="s">
        <v>83</v>
      </c>
      <c r="C18" s="183"/>
      <c r="D18" s="184"/>
      <c r="E18" s="185" t="s">
        <v>84</v>
      </c>
      <c r="F18" s="186"/>
      <c r="G18" s="187"/>
      <c r="H18" s="46" t="s">
        <v>85</v>
      </c>
      <c r="I18" s="28"/>
      <c r="J18" s="27">
        <v>50</v>
      </c>
      <c r="K18" s="25">
        <f t="shared" ref="K18:K23" si="1">J18*I18</f>
        <v>0</v>
      </c>
    </row>
    <row r="19" spans="1:11" ht="108.6" customHeight="1">
      <c r="A19" s="12">
        <v>3.2</v>
      </c>
      <c r="B19" s="182" t="s">
        <v>86</v>
      </c>
      <c r="C19" s="183"/>
      <c r="D19" s="184"/>
      <c r="E19" s="185" t="s">
        <v>87</v>
      </c>
      <c r="F19" s="186"/>
      <c r="G19" s="187"/>
      <c r="H19" s="46" t="s">
        <v>63</v>
      </c>
      <c r="I19" s="28"/>
      <c r="J19" s="27">
        <v>10</v>
      </c>
      <c r="K19" s="25">
        <f t="shared" si="1"/>
        <v>0</v>
      </c>
    </row>
    <row r="20" spans="1:11" ht="116.1" customHeight="1">
      <c r="A20" s="12">
        <v>3.3</v>
      </c>
      <c r="B20" s="182" t="s">
        <v>88</v>
      </c>
      <c r="C20" s="183"/>
      <c r="D20" s="184"/>
      <c r="E20" s="185" t="s">
        <v>89</v>
      </c>
      <c r="F20" s="186"/>
      <c r="G20" s="187"/>
      <c r="H20" s="46" t="s">
        <v>63</v>
      </c>
      <c r="I20" s="28"/>
      <c r="J20" s="27">
        <v>60</v>
      </c>
      <c r="K20" s="25">
        <f t="shared" si="1"/>
        <v>0</v>
      </c>
    </row>
    <row r="21" spans="1:11" ht="91.5" customHeight="1">
      <c r="A21" s="34">
        <v>3.4</v>
      </c>
      <c r="B21" s="182" t="s">
        <v>90</v>
      </c>
      <c r="C21" s="183"/>
      <c r="D21" s="184"/>
      <c r="E21" s="185" t="s">
        <v>91</v>
      </c>
      <c r="F21" s="186"/>
      <c r="G21" s="187"/>
      <c r="H21" s="48" t="s">
        <v>85</v>
      </c>
      <c r="I21" s="28"/>
      <c r="J21" s="27">
        <v>25</v>
      </c>
      <c r="K21" s="25">
        <f t="shared" si="1"/>
        <v>0</v>
      </c>
    </row>
    <row r="22" spans="1:11" ht="119.1" customHeight="1">
      <c r="A22" s="34">
        <v>3.5</v>
      </c>
      <c r="B22" s="182" t="s">
        <v>92</v>
      </c>
      <c r="C22" s="183"/>
      <c r="D22" s="184"/>
      <c r="E22" s="185" t="s">
        <v>93</v>
      </c>
      <c r="F22" s="186"/>
      <c r="G22" s="187"/>
      <c r="H22" s="46" t="s">
        <v>63</v>
      </c>
      <c r="I22" s="28"/>
      <c r="J22" s="27">
        <v>50</v>
      </c>
      <c r="K22" s="25">
        <f t="shared" si="1"/>
        <v>0</v>
      </c>
    </row>
    <row r="23" spans="1:11" ht="91.5" customHeight="1">
      <c r="A23" s="34">
        <v>3.6</v>
      </c>
      <c r="B23" s="182" t="s">
        <v>94</v>
      </c>
      <c r="C23" s="183"/>
      <c r="D23" s="184"/>
      <c r="E23" s="185" t="s">
        <v>95</v>
      </c>
      <c r="F23" s="186"/>
      <c r="G23" s="187"/>
      <c r="H23" s="48" t="s">
        <v>85</v>
      </c>
      <c r="I23" s="28"/>
      <c r="J23" s="27">
        <v>25</v>
      </c>
      <c r="K23" s="25">
        <f t="shared" si="1"/>
        <v>0</v>
      </c>
    </row>
    <row r="24" spans="1:11" ht="28.5" customHeight="1">
      <c r="A24" s="92">
        <v>4</v>
      </c>
      <c r="B24" s="285" t="s">
        <v>96</v>
      </c>
      <c r="C24" s="285"/>
      <c r="D24" s="285"/>
      <c r="E24" s="285" t="s">
        <v>97</v>
      </c>
      <c r="F24" s="285"/>
      <c r="G24" s="285"/>
      <c r="H24" s="47"/>
      <c r="I24" s="29"/>
      <c r="J24" s="26"/>
      <c r="K24" s="26"/>
    </row>
    <row r="25" spans="1:11" ht="148.5" customHeight="1">
      <c r="A25" s="12">
        <v>4.0999999999999996</v>
      </c>
      <c r="B25" s="182" t="s">
        <v>98</v>
      </c>
      <c r="C25" s="183"/>
      <c r="D25" s="184"/>
      <c r="E25" s="185" t="s">
        <v>99</v>
      </c>
      <c r="F25" s="186"/>
      <c r="G25" s="187"/>
      <c r="H25" s="46" t="s">
        <v>63</v>
      </c>
      <c r="I25" s="28"/>
      <c r="J25" s="27">
        <v>110</v>
      </c>
      <c r="K25" s="25">
        <f>J25*I25</f>
        <v>0</v>
      </c>
    </row>
    <row r="26" spans="1:11" ht="112.5" customHeight="1">
      <c r="A26" s="14">
        <v>4.2</v>
      </c>
      <c r="B26" s="182" t="s">
        <v>100</v>
      </c>
      <c r="C26" s="183"/>
      <c r="D26" s="184"/>
      <c r="E26" s="185" t="s">
        <v>101</v>
      </c>
      <c r="F26" s="186"/>
      <c r="G26" s="187"/>
      <c r="H26" s="46" t="s">
        <v>63</v>
      </c>
      <c r="I26" s="28">
        <v>2.5</v>
      </c>
      <c r="J26" s="27">
        <v>90</v>
      </c>
      <c r="K26" s="25">
        <f>J26*I26</f>
        <v>225</v>
      </c>
    </row>
    <row r="27" spans="1:11" ht="89.1" customHeight="1">
      <c r="A27" s="12">
        <v>4.3</v>
      </c>
      <c r="B27" s="182" t="s">
        <v>102</v>
      </c>
      <c r="C27" s="183"/>
      <c r="D27" s="184"/>
      <c r="E27" s="185" t="s">
        <v>103</v>
      </c>
      <c r="F27" s="186"/>
      <c r="G27" s="187"/>
      <c r="H27" s="46" t="s">
        <v>63</v>
      </c>
      <c r="I27" s="28"/>
      <c r="J27" s="27">
        <v>90</v>
      </c>
      <c r="K27" s="25">
        <f>J27*I27</f>
        <v>0</v>
      </c>
    </row>
    <row r="28" spans="1:11" ht="97.5" customHeight="1">
      <c r="A28" s="14">
        <v>4.4000000000000004</v>
      </c>
      <c r="B28" s="182" t="s">
        <v>104</v>
      </c>
      <c r="C28" s="183"/>
      <c r="D28" s="184"/>
      <c r="E28" s="185" t="s">
        <v>105</v>
      </c>
      <c r="F28" s="186"/>
      <c r="G28" s="187"/>
      <c r="H28" s="49" t="s">
        <v>106</v>
      </c>
      <c r="I28" s="28"/>
      <c r="J28" s="27">
        <v>8</v>
      </c>
      <c r="K28" s="25">
        <f>J28*I28</f>
        <v>0</v>
      </c>
    </row>
    <row r="29" spans="1:11" ht="137.25" customHeight="1">
      <c r="A29" s="14">
        <v>4.5</v>
      </c>
      <c r="B29" s="182" t="s">
        <v>107</v>
      </c>
      <c r="C29" s="183"/>
      <c r="D29" s="184"/>
      <c r="E29" s="185" t="s">
        <v>108</v>
      </c>
      <c r="F29" s="186"/>
      <c r="G29" s="187"/>
      <c r="H29" s="49" t="s">
        <v>106</v>
      </c>
      <c r="I29" s="28"/>
      <c r="J29" s="27">
        <v>35</v>
      </c>
      <c r="K29" s="25">
        <f>J29*I29</f>
        <v>0</v>
      </c>
    </row>
    <row r="30" spans="1:11" ht="33" customHeight="1">
      <c r="A30" s="92">
        <v>5</v>
      </c>
      <c r="B30" s="285" t="s">
        <v>109</v>
      </c>
      <c r="C30" s="285"/>
      <c r="D30" s="285"/>
      <c r="E30" s="285" t="s">
        <v>110</v>
      </c>
      <c r="F30" s="285"/>
      <c r="G30" s="285"/>
      <c r="H30" s="47"/>
      <c r="I30" s="30"/>
      <c r="J30" s="26"/>
      <c r="K30" s="26"/>
    </row>
    <row r="31" spans="1:11" ht="167.25" customHeight="1">
      <c r="A31" s="14">
        <v>5.0999999999999996</v>
      </c>
      <c r="B31" s="172" t="s">
        <v>111</v>
      </c>
      <c r="C31" s="172"/>
      <c r="D31" s="172"/>
      <c r="E31" s="174" t="s">
        <v>112</v>
      </c>
      <c r="F31" s="174"/>
      <c r="G31" s="174"/>
      <c r="H31" s="48" t="s">
        <v>72</v>
      </c>
      <c r="I31" s="28"/>
      <c r="J31" s="27">
        <v>10</v>
      </c>
      <c r="K31" s="25">
        <f>J31*I31</f>
        <v>0</v>
      </c>
    </row>
    <row r="32" spans="1:11" ht="135" customHeight="1">
      <c r="A32" s="14">
        <v>5.2</v>
      </c>
      <c r="B32" s="172" t="s">
        <v>113</v>
      </c>
      <c r="C32" s="172"/>
      <c r="D32" s="172"/>
      <c r="E32" s="287" t="s">
        <v>114</v>
      </c>
      <c r="F32" s="287"/>
      <c r="G32" s="287"/>
      <c r="H32" s="48" t="s">
        <v>63</v>
      </c>
      <c r="I32" s="28"/>
      <c r="J32" s="27">
        <v>35</v>
      </c>
      <c r="K32" s="25">
        <f>J32*I32</f>
        <v>0</v>
      </c>
    </row>
    <row r="33" spans="1:11" ht="33" customHeight="1">
      <c r="A33" s="93">
        <v>6</v>
      </c>
      <c r="B33" s="288" t="s">
        <v>115</v>
      </c>
      <c r="C33" s="289"/>
      <c r="D33" s="290"/>
      <c r="E33" s="288" t="s">
        <v>116</v>
      </c>
      <c r="F33" s="289"/>
      <c r="G33" s="290"/>
      <c r="H33" s="50"/>
      <c r="I33" s="30"/>
      <c r="J33" s="26"/>
      <c r="K33" s="26"/>
    </row>
    <row r="34" spans="1:11" ht="112.5" customHeight="1">
      <c r="A34" s="12">
        <v>6.1</v>
      </c>
      <c r="B34" s="182" t="s">
        <v>117</v>
      </c>
      <c r="C34" s="183"/>
      <c r="D34" s="184"/>
      <c r="E34" s="185" t="s">
        <v>118</v>
      </c>
      <c r="F34" s="186"/>
      <c r="G34" s="187"/>
      <c r="H34" s="46" t="s">
        <v>85</v>
      </c>
      <c r="I34" s="28"/>
      <c r="J34" s="27">
        <v>200</v>
      </c>
      <c r="K34" s="25">
        <f>J34*I34</f>
        <v>0</v>
      </c>
    </row>
    <row r="35" spans="1:11" ht="113.25" customHeight="1">
      <c r="A35" s="12">
        <v>6.2</v>
      </c>
      <c r="B35" s="182" t="s">
        <v>119</v>
      </c>
      <c r="C35" s="183"/>
      <c r="D35" s="184"/>
      <c r="E35" s="185" t="s">
        <v>120</v>
      </c>
      <c r="F35" s="186"/>
      <c r="G35" s="187"/>
      <c r="H35" s="48" t="s">
        <v>85</v>
      </c>
      <c r="I35" s="28"/>
      <c r="J35" s="27">
        <v>200</v>
      </c>
      <c r="K35" s="25">
        <f>J35*I35</f>
        <v>0</v>
      </c>
    </row>
    <row r="36" spans="1:11" ht="113.25" customHeight="1">
      <c r="A36" s="12">
        <v>6.3</v>
      </c>
      <c r="B36" s="172" t="s">
        <v>121</v>
      </c>
      <c r="C36" s="172"/>
      <c r="D36" s="172"/>
      <c r="E36" s="174" t="s">
        <v>122</v>
      </c>
      <c r="F36" s="174"/>
      <c r="G36" s="174"/>
      <c r="H36" s="48" t="s">
        <v>85</v>
      </c>
      <c r="I36" s="28"/>
      <c r="J36" s="27">
        <v>250</v>
      </c>
      <c r="K36" s="25">
        <f t="shared" ref="K36:K54" si="2">J36*I36</f>
        <v>0</v>
      </c>
    </row>
    <row r="37" spans="1:11" ht="113.25" customHeight="1">
      <c r="A37" s="12">
        <v>6.4</v>
      </c>
      <c r="B37" s="172" t="s">
        <v>123</v>
      </c>
      <c r="C37" s="172"/>
      <c r="D37" s="172"/>
      <c r="E37" s="174" t="s">
        <v>124</v>
      </c>
      <c r="F37" s="174"/>
      <c r="G37" s="174"/>
      <c r="H37" s="48" t="s">
        <v>85</v>
      </c>
      <c r="I37" s="28"/>
      <c r="J37" s="27">
        <v>210</v>
      </c>
      <c r="K37" s="25">
        <f t="shared" si="2"/>
        <v>0</v>
      </c>
    </row>
    <row r="38" spans="1:11" ht="113.25" customHeight="1">
      <c r="A38" s="12">
        <v>6.5</v>
      </c>
      <c r="B38" s="172" t="s">
        <v>125</v>
      </c>
      <c r="C38" s="172"/>
      <c r="D38" s="172"/>
      <c r="E38" s="174" t="s">
        <v>126</v>
      </c>
      <c r="F38" s="174"/>
      <c r="G38" s="174"/>
      <c r="H38" s="48" t="s">
        <v>72</v>
      </c>
      <c r="I38" s="28"/>
      <c r="J38" s="27">
        <v>15</v>
      </c>
      <c r="K38" s="25">
        <f t="shared" si="2"/>
        <v>0</v>
      </c>
    </row>
    <row r="39" spans="1:11" ht="87.75" customHeight="1">
      <c r="A39" s="12">
        <v>6.6</v>
      </c>
      <c r="B39" s="172" t="s">
        <v>127</v>
      </c>
      <c r="C39" s="172"/>
      <c r="D39" s="172"/>
      <c r="E39" s="174" t="s">
        <v>128</v>
      </c>
      <c r="F39" s="174"/>
      <c r="G39" s="174"/>
      <c r="H39" s="48" t="s">
        <v>85</v>
      </c>
      <c r="I39" s="28"/>
      <c r="J39" s="27">
        <v>30</v>
      </c>
      <c r="K39" s="25">
        <f t="shared" si="2"/>
        <v>0</v>
      </c>
    </row>
    <row r="40" spans="1:11" ht="113.25" customHeight="1">
      <c r="A40" s="12">
        <v>6.7</v>
      </c>
      <c r="B40" s="172" t="s">
        <v>129</v>
      </c>
      <c r="C40" s="172"/>
      <c r="D40" s="172"/>
      <c r="E40" s="174" t="s">
        <v>130</v>
      </c>
      <c r="F40" s="174"/>
      <c r="G40" s="174"/>
      <c r="H40" s="48" t="s">
        <v>72</v>
      </c>
      <c r="I40" s="28"/>
      <c r="J40" s="27">
        <v>20</v>
      </c>
      <c r="K40" s="25">
        <f t="shared" si="2"/>
        <v>0</v>
      </c>
    </row>
    <row r="41" spans="1:11" ht="137.1" customHeight="1">
      <c r="A41" s="12">
        <v>6.8</v>
      </c>
      <c r="B41" s="172" t="s">
        <v>131</v>
      </c>
      <c r="C41" s="172"/>
      <c r="D41" s="172"/>
      <c r="E41" s="174" t="s">
        <v>132</v>
      </c>
      <c r="F41" s="174"/>
      <c r="G41" s="174"/>
      <c r="H41" s="48" t="s">
        <v>85</v>
      </c>
      <c r="I41" s="28"/>
      <c r="J41" s="27">
        <v>175</v>
      </c>
      <c r="K41" s="25">
        <f t="shared" si="2"/>
        <v>0</v>
      </c>
    </row>
    <row r="42" spans="1:11" ht="72" customHeight="1">
      <c r="A42" s="12">
        <v>6.9</v>
      </c>
      <c r="B42" s="172" t="s">
        <v>133</v>
      </c>
      <c r="C42" s="172"/>
      <c r="D42" s="172"/>
      <c r="E42" s="174" t="s">
        <v>134</v>
      </c>
      <c r="F42" s="174"/>
      <c r="G42" s="174"/>
      <c r="H42" s="48" t="s">
        <v>85</v>
      </c>
      <c r="I42" s="28"/>
      <c r="J42" s="27">
        <v>35</v>
      </c>
      <c r="K42" s="25">
        <f t="shared" si="2"/>
        <v>0</v>
      </c>
    </row>
    <row r="43" spans="1:11" ht="75" customHeight="1">
      <c r="A43" s="40">
        <v>6.1</v>
      </c>
      <c r="B43" s="172" t="s">
        <v>135</v>
      </c>
      <c r="C43" s="172"/>
      <c r="D43" s="172"/>
      <c r="E43" s="174" t="s">
        <v>136</v>
      </c>
      <c r="F43" s="174"/>
      <c r="G43" s="174"/>
      <c r="H43" s="48" t="s">
        <v>85</v>
      </c>
      <c r="I43" s="28"/>
      <c r="J43" s="27">
        <v>20</v>
      </c>
      <c r="K43" s="25">
        <f t="shared" si="2"/>
        <v>0</v>
      </c>
    </row>
    <row r="44" spans="1:11" ht="57.75" customHeight="1">
      <c r="A44" s="40">
        <v>6.11</v>
      </c>
      <c r="B44" s="172" t="s">
        <v>137</v>
      </c>
      <c r="C44" s="172"/>
      <c r="D44" s="172"/>
      <c r="E44" s="174" t="s">
        <v>138</v>
      </c>
      <c r="F44" s="174"/>
      <c r="G44" s="174"/>
      <c r="H44" s="48" t="s">
        <v>85</v>
      </c>
      <c r="I44" s="28"/>
      <c r="J44" s="27">
        <v>120</v>
      </c>
      <c r="K44" s="25">
        <f t="shared" si="2"/>
        <v>0</v>
      </c>
    </row>
    <row r="45" spans="1:11" ht="111" customHeight="1">
      <c r="A45" s="40">
        <v>6.12</v>
      </c>
      <c r="B45" s="172" t="s">
        <v>139</v>
      </c>
      <c r="C45" s="172"/>
      <c r="D45" s="172"/>
      <c r="E45" s="174" t="s">
        <v>140</v>
      </c>
      <c r="F45" s="174"/>
      <c r="G45" s="174"/>
      <c r="H45" s="48" t="s">
        <v>85</v>
      </c>
      <c r="I45" s="28"/>
      <c r="J45" s="27">
        <v>90</v>
      </c>
      <c r="K45" s="25">
        <f t="shared" si="2"/>
        <v>0</v>
      </c>
    </row>
    <row r="46" spans="1:11" ht="106.35" customHeight="1">
      <c r="A46" s="40">
        <v>6.13</v>
      </c>
      <c r="B46" s="172" t="s">
        <v>141</v>
      </c>
      <c r="C46" s="172"/>
      <c r="D46" s="172"/>
      <c r="E46" s="174" t="s">
        <v>142</v>
      </c>
      <c r="F46" s="174"/>
      <c r="G46" s="174"/>
      <c r="H46" s="48" t="s">
        <v>85</v>
      </c>
      <c r="I46" s="28"/>
      <c r="J46" s="27">
        <v>90</v>
      </c>
      <c r="K46" s="25">
        <f t="shared" si="2"/>
        <v>0</v>
      </c>
    </row>
    <row r="47" spans="1:11" ht="97.35" customHeight="1">
      <c r="A47" s="40">
        <v>6.14</v>
      </c>
      <c r="B47" s="172" t="s">
        <v>143</v>
      </c>
      <c r="C47" s="172"/>
      <c r="D47" s="172"/>
      <c r="E47" s="173" t="s">
        <v>144</v>
      </c>
      <c r="F47" s="173"/>
      <c r="G47" s="173"/>
      <c r="H47" s="48" t="s">
        <v>85</v>
      </c>
      <c r="I47" s="28"/>
      <c r="J47" s="27">
        <v>220</v>
      </c>
      <c r="K47" s="25">
        <f t="shared" si="2"/>
        <v>0</v>
      </c>
    </row>
    <row r="48" spans="1:11" ht="113.45" customHeight="1">
      <c r="A48" s="40">
        <v>6.15</v>
      </c>
      <c r="B48" s="172" t="s">
        <v>145</v>
      </c>
      <c r="C48" s="172"/>
      <c r="D48" s="172"/>
      <c r="E48" s="174" t="s">
        <v>146</v>
      </c>
      <c r="F48" s="174"/>
      <c r="G48" s="174"/>
      <c r="H48" s="48" t="s">
        <v>85</v>
      </c>
      <c r="I48" s="28"/>
      <c r="J48" s="27">
        <v>120</v>
      </c>
      <c r="K48" s="25">
        <f t="shared" si="2"/>
        <v>0</v>
      </c>
    </row>
    <row r="49" spans="1:11" ht="97.5" customHeight="1">
      <c r="A49" s="40">
        <v>6.16</v>
      </c>
      <c r="B49" s="172" t="s">
        <v>147</v>
      </c>
      <c r="C49" s="172"/>
      <c r="D49" s="172"/>
      <c r="E49" s="173" t="s">
        <v>148</v>
      </c>
      <c r="F49" s="173"/>
      <c r="G49" s="173"/>
      <c r="H49" s="48" t="s">
        <v>85</v>
      </c>
      <c r="I49" s="28"/>
      <c r="J49" s="27">
        <v>175</v>
      </c>
      <c r="K49" s="25">
        <f t="shared" si="2"/>
        <v>0</v>
      </c>
    </row>
    <row r="50" spans="1:11" ht="110.1" customHeight="1">
      <c r="A50" s="40">
        <v>6.17</v>
      </c>
      <c r="B50" s="172" t="s">
        <v>149</v>
      </c>
      <c r="C50" s="172"/>
      <c r="D50" s="172"/>
      <c r="E50" s="174" t="s">
        <v>150</v>
      </c>
      <c r="F50" s="174"/>
      <c r="G50" s="174"/>
      <c r="H50" s="48" t="s">
        <v>85</v>
      </c>
      <c r="I50" s="28"/>
      <c r="J50" s="27">
        <v>185</v>
      </c>
      <c r="K50" s="25">
        <f t="shared" si="2"/>
        <v>0</v>
      </c>
    </row>
    <row r="51" spans="1:11" ht="138.6" customHeight="1">
      <c r="A51" s="40">
        <v>6.1800000000000104</v>
      </c>
      <c r="B51" s="172" t="s">
        <v>151</v>
      </c>
      <c r="C51" s="172"/>
      <c r="D51" s="172"/>
      <c r="E51" s="174" t="s">
        <v>152</v>
      </c>
      <c r="F51" s="174"/>
      <c r="G51" s="174"/>
      <c r="H51" s="48" t="s">
        <v>153</v>
      </c>
      <c r="I51" s="28"/>
      <c r="J51" s="27">
        <v>120</v>
      </c>
      <c r="K51" s="25">
        <f t="shared" si="2"/>
        <v>0</v>
      </c>
    </row>
    <row r="52" spans="1:11" ht="31.5" customHeight="1">
      <c r="A52" s="94">
        <v>7</v>
      </c>
      <c r="B52" s="291" t="s">
        <v>154</v>
      </c>
      <c r="C52" s="292"/>
      <c r="D52" s="293"/>
      <c r="E52" s="294" t="s">
        <v>155</v>
      </c>
      <c r="F52" s="294"/>
      <c r="G52" s="294"/>
      <c r="H52" s="51"/>
      <c r="I52" s="32"/>
      <c r="J52" s="32"/>
      <c r="K52" s="33"/>
    </row>
    <row r="53" spans="1:11" ht="113.25" customHeight="1">
      <c r="A53" s="14">
        <v>7.1</v>
      </c>
      <c r="B53" s="172" t="s">
        <v>156</v>
      </c>
      <c r="C53" s="172"/>
      <c r="D53" s="172"/>
      <c r="E53" s="174" t="s">
        <v>157</v>
      </c>
      <c r="F53" s="174"/>
      <c r="G53" s="174"/>
      <c r="H53" s="48"/>
      <c r="I53" s="28"/>
      <c r="J53" s="27">
        <v>25</v>
      </c>
      <c r="K53" s="25">
        <f t="shared" si="2"/>
        <v>0</v>
      </c>
    </row>
    <row r="54" spans="1:11" ht="113.25" customHeight="1">
      <c r="A54" s="14">
        <v>7.2</v>
      </c>
      <c r="B54" s="172" t="s">
        <v>158</v>
      </c>
      <c r="C54" s="172"/>
      <c r="D54" s="172"/>
      <c r="E54" s="173" t="s">
        <v>159</v>
      </c>
      <c r="F54" s="173"/>
      <c r="G54" s="173"/>
      <c r="H54" s="48"/>
      <c r="I54" s="28"/>
      <c r="J54" s="27">
        <v>25</v>
      </c>
      <c r="K54" s="25">
        <f t="shared" si="2"/>
        <v>0</v>
      </c>
    </row>
    <row r="55" spans="1:11" ht="31.5" customHeight="1" thickBot="1">
      <c r="A55" s="94">
        <v>8</v>
      </c>
      <c r="B55" s="291" t="s">
        <v>160</v>
      </c>
      <c r="C55" s="292"/>
      <c r="D55" s="293"/>
      <c r="E55" s="294" t="s">
        <v>161</v>
      </c>
      <c r="F55" s="294"/>
      <c r="G55" s="294"/>
      <c r="H55" s="51"/>
      <c r="I55" s="32"/>
      <c r="J55" s="32"/>
      <c r="K55" s="33"/>
    </row>
    <row r="56" spans="1:11" ht="127.5" customHeight="1" thickBot="1">
      <c r="A56" s="42">
        <v>8.1</v>
      </c>
      <c r="B56" s="295" t="s">
        <v>162</v>
      </c>
      <c r="C56" s="296"/>
      <c r="D56" s="297"/>
      <c r="E56" s="298" t="s">
        <v>163</v>
      </c>
      <c r="F56" s="299"/>
      <c r="G56" s="300"/>
      <c r="H56" s="52" t="s">
        <v>85</v>
      </c>
      <c r="I56" s="43"/>
      <c r="J56" s="44">
        <v>50</v>
      </c>
      <c r="K56" s="45">
        <f t="shared" ref="K56:K67" si="3">I56*J56</f>
        <v>0</v>
      </c>
    </row>
    <row r="57" spans="1:11" ht="124.5" customHeight="1" thickBot="1">
      <c r="A57" s="14">
        <v>8.1999999999999993</v>
      </c>
      <c r="B57" s="146" t="s">
        <v>164</v>
      </c>
      <c r="C57" s="146"/>
      <c r="D57" s="146"/>
      <c r="E57" s="147" t="s">
        <v>165</v>
      </c>
      <c r="F57" s="147"/>
      <c r="G57" s="147"/>
      <c r="H57" s="48" t="s">
        <v>85</v>
      </c>
      <c r="I57" s="43"/>
      <c r="J57" s="44">
        <v>10</v>
      </c>
      <c r="K57" s="45">
        <f t="shared" si="3"/>
        <v>0</v>
      </c>
    </row>
    <row r="58" spans="1:11" ht="120" customHeight="1">
      <c r="A58" s="42">
        <v>8.3000000000000007</v>
      </c>
      <c r="B58" s="170" t="s">
        <v>164</v>
      </c>
      <c r="C58" s="170"/>
      <c r="D58" s="170"/>
      <c r="E58" s="171" t="s">
        <v>166</v>
      </c>
      <c r="F58" s="171"/>
      <c r="G58" s="171"/>
      <c r="H58" s="49" t="s">
        <v>85</v>
      </c>
      <c r="I58" s="43"/>
      <c r="J58" s="44">
        <v>10</v>
      </c>
      <c r="K58" s="45">
        <f t="shared" si="3"/>
        <v>0</v>
      </c>
    </row>
    <row r="59" spans="1:11" ht="150" customHeight="1" thickBot="1">
      <c r="A59" s="14">
        <v>8.4</v>
      </c>
      <c r="B59" s="146" t="s">
        <v>167</v>
      </c>
      <c r="C59" s="146"/>
      <c r="D59" s="146"/>
      <c r="E59" s="147" t="s">
        <v>168</v>
      </c>
      <c r="F59" s="147"/>
      <c r="G59" s="147"/>
      <c r="H59" s="48" t="s">
        <v>85</v>
      </c>
      <c r="I59" s="28"/>
      <c r="J59" s="27">
        <v>30</v>
      </c>
      <c r="K59" s="45">
        <f t="shared" si="3"/>
        <v>0</v>
      </c>
    </row>
    <row r="60" spans="1:11" ht="148.5" customHeight="1">
      <c r="A60" s="42">
        <v>8.5</v>
      </c>
      <c r="B60" s="146" t="s">
        <v>169</v>
      </c>
      <c r="C60" s="146"/>
      <c r="D60" s="146"/>
      <c r="E60" s="147" t="s">
        <v>170</v>
      </c>
      <c r="F60" s="147"/>
      <c r="G60" s="147"/>
      <c r="H60" s="48" t="s">
        <v>85</v>
      </c>
      <c r="I60" s="28"/>
      <c r="J60" s="27">
        <v>45</v>
      </c>
      <c r="K60" s="25">
        <f t="shared" si="3"/>
        <v>0</v>
      </c>
    </row>
    <row r="61" spans="1:11" ht="172.5" customHeight="1" thickBot="1">
      <c r="A61" s="14">
        <v>8.6</v>
      </c>
      <c r="B61" s="146" t="s">
        <v>171</v>
      </c>
      <c r="C61" s="146"/>
      <c r="D61" s="146"/>
      <c r="E61" s="147" t="s">
        <v>172</v>
      </c>
      <c r="F61" s="147"/>
      <c r="G61" s="147"/>
      <c r="H61" s="48" t="s">
        <v>85</v>
      </c>
      <c r="I61" s="28"/>
      <c r="J61" s="27">
        <v>60</v>
      </c>
      <c r="K61" s="25">
        <f t="shared" si="3"/>
        <v>0</v>
      </c>
    </row>
    <row r="62" spans="1:11" ht="150" customHeight="1">
      <c r="A62" s="42">
        <v>8.6999999999999993</v>
      </c>
      <c r="B62" s="146" t="s">
        <v>173</v>
      </c>
      <c r="C62" s="146"/>
      <c r="D62" s="146"/>
      <c r="E62" s="147" t="s">
        <v>174</v>
      </c>
      <c r="F62" s="147"/>
      <c r="G62" s="147"/>
      <c r="H62" s="48" t="s">
        <v>85</v>
      </c>
      <c r="I62" s="28"/>
      <c r="J62" s="27">
        <v>50</v>
      </c>
      <c r="K62" s="25">
        <f t="shared" si="3"/>
        <v>0</v>
      </c>
    </row>
    <row r="63" spans="1:11" ht="195.75" customHeight="1" thickBot="1">
      <c r="A63" s="14">
        <v>8.8000000000000007</v>
      </c>
      <c r="B63" s="146" t="s">
        <v>175</v>
      </c>
      <c r="C63" s="146"/>
      <c r="D63" s="146"/>
      <c r="E63" s="147" t="s">
        <v>176</v>
      </c>
      <c r="F63" s="147"/>
      <c r="G63" s="147"/>
      <c r="H63" s="48" t="s">
        <v>85</v>
      </c>
      <c r="I63" s="28"/>
      <c r="J63" s="27">
        <v>75</v>
      </c>
      <c r="K63" s="25">
        <f t="shared" si="3"/>
        <v>0</v>
      </c>
    </row>
    <row r="64" spans="1:11" ht="150" customHeight="1">
      <c r="A64" s="42">
        <v>8.9</v>
      </c>
      <c r="B64" s="146" t="s">
        <v>177</v>
      </c>
      <c r="C64" s="146"/>
      <c r="D64" s="146"/>
      <c r="E64" s="147" t="s">
        <v>178</v>
      </c>
      <c r="F64" s="147"/>
      <c r="G64" s="147"/>
      <c r="H64" s="48" t="s">
        <v>72</v>
      </c>
      <c r="I64" s="28"/>
      <c r="J64" s="27">
        <v>5</v>
      </c>
      <c r="K64" s="25">
        <f t="shared" si="3"/>
        <v>0</v>
      </c>
    </row>
    <row r="65" spans="1:11" ht="129" hidden="1" customHeight="1">
      <c r="A65" s="40">
        <v>8.1</v>
      </c>
      <c r="B65" s="146" t="s">
        <v>179</v>
      </c>
      <c r="C65" s="146"/>
      <c r="D65" s="146"/>
      <c r="E65" s="147" t="s">
        <v>180</v>
      </c>
      <c r="F65" s="147"/>
      <c r="G65" s="147"/>
      <c r="H65" s="48" t="s">
        <v>72</v>
      </c>
      <c r="I65" s="28">
        <v>0</v>
      </c>
      <c r="J65" s="27">
        <v>4</v>
      </c>
      <c r="K65" s="25">
        <f t="shared" si="3"/>
        <v>0</v>
      </c>
    </row>
    <row r="66" spans="1:11" ht="121.5" hidden="1" customHeight="1">
      <c r="A66" s="40">
        <v>8.11</v>
      </c>
      <c r="B66" s="146" t="s">
        <v>181</v>
      </c>
      <c r="C66" s="146"/>
      <c r="D66" s="146"/>
      <c r="E66" s="147" t="s">
        <v>182</v>
      </c>
      <c r="F66" s="147"/>
      <c r="G66" s="147"/>
      <c r="H66" s="48" t="s">
        <v>72</v>
      </c>
      <c r="I66" s="28">
        <v>0</v>
      </c>
      <c r="J66" s="27">
        <v>6</v>
      </c>
      <c r="K66" s="25">
        <f t="shared" si="3"/>
        <v>0</v>
      </c>
    </row>
    <row r="67" spans="1:11" ht="121.5" hidden="1" customHeight="1">
      <c r="A67" s="40">
        <v>8.1199999999999992</v>
      </c>
      <c r="B67" s="146" t="s">
        <v>183</v>
      </c>
      <c r="C67" s="146"/>
      <c r="D67" s="146"/>
      <c r="E67" s="147" t="s">
        <v>184</v>
      </c>
      <c r="F67" s="147"/>
      <c r="G67" s="147"/>
      <c r="H67" s="48" t="s">
        <v>72</v>
      </c>
      <c r="I67" s="28">
        <v>0</v>
      </c>
      <c r="J67" s="27">
        <v>8</v>
      </c>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1050</v>
      </c>
    </row>
  </sheetData>
  <mergeCells count="135">
    <mergeCell ref="B67:D67"/>
    <mergeCell ref="E67:G67"/>
    <mergeCell ref="A68:K68"/>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B52:D52"/>
    <mergeCell ref="E52:G52"/>
    <mergeCell ref="B53:D53"/>
    <mergeCell ref="E53:G53"/>
    <mergeCell ref="B54:D54"/>
    <mergeCell ref="E54:G54"/>
    <mergeCell ref="B49:D49"/>
    <mergeCell ref="E49:G49"/>
    <mergeCell ref="B50:D50"/>
    <mergeCell ref="E50:G50"/>
    <mergeCell ref="B51:D51"/>
    <mergeCell ref="E51:G51"/>
    <mergeCell ref="B46:D46"/>
    <mergeCell ref="E46:G46"/>
    <mergeCell ref="B47:D47"/>
    <mergeCell ref="E47:G47"/>
    <mergeCell ref="B48:D48"/>
    <mergeCell ref="E48:G48"/>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B10:D10"/>
    <mergeCell ref="E10:G10"/>
    <mergeCell ref="B11:D11"/>
    <mergeCell ref="E11:G11"/>
    <mergeCell ref="B12:D12"/>
    <mergeCell ref="E12:G12"/>
    <mergeCell ref="B7:D7"/>
    <mergeCell ref="E7:G7"/>
    <mergeCell ref="B8:D8"/>
    <mergeCell ref="E8:G8"/>
    <mergeCell ref="B9:D9"/>
    <mergeCell ref="E9:G9"/>
    <mergeCell ref="A4:B4"/>
    <mergeCell ref="C4:D4"/>
    <mergeCell ref="F4:G4"/>
    <mergeCell ref="I4:K4"/>
    <mergeCell ref="B6:D6"/>
    <mergeCell ref="E6:G6"/>
    <mergeCell ref="A1:K1"/>
    <mergeCell ref="A2:K2"/>
    <mergeCell ref="A3:B3"/>
    <mergeCell ref="C3:D3"/>
    <mergeCell ref="F3:G3"/>
    <mergeCell ref="I3:K3"/>
  </mergeCells>
  <printOptions horizontalCentered="1" verticalCentered="1"/>
  <pageMargins left="0" right="0" top="0" bottom="0" header="0" footer="0"/>
  <pageSetup scale="7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65">
    <tabColor theme="7"/>
  </sheetPr>
  <dimension ref="A1:K69"/>
  <sheetViews>
    <sheetView view="pageBreakPreview" zoomScale="80" zoomScaleNormal="50" zoomScaleSheetLayoutView="80" workbookViewId="0">
      <selection activeCell="E26" sqref="E26:G26"/>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403</v>
      </c>
      <c r="B3" s="280"/>
      <c r="C3" s="276" t="s">
        <v>39</v>
      </c>
      <c r="D3" s="278"/>
      <c r="E3" s="37" t="s">
        <v>44</v>
      </c>
      <c r="F3" s="276" t="s">
        <v>45</v>
      </c>
      <c r="G3" s="277"/>
      <c r="H3" s="35" t="s">
        <v>46</v>
      </c>
      <c r="I3" s="276" t="s">
        <v>412</v>
      </c>
      <c r="J3" s="277"/>
      <c r="K3" s="278"/>
    </row>
    <row r="4" spans="1:11" ht="39.75" customHeight="1">
      <c r="A4" s="279" t="s">
        <v>405</v>
      </c>
      <c r="B4" s="280"/>
      <c r="C4" s="276">
        <v>141</v>
      </c>
      <c r="D4" s="278"/>
      <c r="E4" s="38" t="s">
        <v>49</v>
      </c>
      <c r="F4" s="301" t="s">
        <v>50</v>
      </c>
      <c r="G4" s="302"/>
      <c r="H4" s="36" t="s">
        <v>406</v>
      </c>
      <c r="I4" s="276">
        <v>30</v>
      </c>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customHeight="1">
      <c r="A7" s="13">
        <v>1</v>
      </c>
      <c r="B7" s="201" t="s">
        <v>59</v>
      </c>
      <c r="C7" s="201"/>
      <c r="D7" s="201"/>
      <c r="E7" s="201" t="s">
        <v>60</v>
      </c>
      <c r="F7" s="201"/>
      <c r="G7" s="201"/>
      <c r="H7" s="9"/>
      <c r="I7" s="3"/>
      <c r="J7" s="3"/>
      <c r="K7" s="3"/>
    </row>
    <row r="8" spans="1:11" ht="116.25" customHeight="1">
      <c r="A8" s="12">
        <v>1.1000000000000001</v>
      </c>
      <c r="B8" s="182" t="s">
        <v>61</v>
      </c>
      <c r="C8" s="183"/>
      <c r="D8" s="184"/>
      <c r="E8" s="185" t="s">
        <v>62</v>
      </c>
      <c r="F8" s="186"/>
      <c r="G8" s="187"/>
      <c r="H8" s="46" t="s">
        <v>63</v>
      </c>
      <c r="I8" s="28"/>
      <c r="J8" s="27">
        <v>15</v>
      </c>
      <c r="K8" s="25">
        <f>J8*I8</f>
        <v>0</v>
      </c>
    </row>
    <row r="9" spans="1:11" ht="126.75" customHeight="1">
      <c r="A9" s="12">
        <v>1.2</v>
      </c>
      <c r="B9" s="172" t="s">
        <v>64</v>
      </c>
      <c r="C9" s="172"/>
      <c r="D9" s="172"/>
      <c r="E9" s="174" t="s">
        <v>65</v>
      </c>
      <c r="F9" s="174"/>
      <c r="G9" s="174"/>
      <c r="H9" s="46" t="s">
        <v>63</v>
      </c>
      <c r="I9" s="28"/>
      <c r="J9" s="27">
        <v>15</v>
      </c>
      <c r="K9" s="25">
        <f>J9*I9</f>
        <v>0</v>
      </c>
    </row>
    <row r="10" spans="1:11" ht="25.5" customHeight="1">
      <c r="A10" s="90">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v>40</v>
      </c>
      <c r="J11" s="27">
        <v>4</v>
      </c>
      <c r="K11" s="25">
        <f t="shared" ref="K11:K16" si="0">J11*I11</f>
        <v>160</v>
      </c>
    </row>
    <row r="12" spans="1:11" ht="104.25" customHeight="1">
      <c r="A12" s="14">
        <v>2.2000000000000002</v>
      </c>
      <c r="B12" s="182" t="s">
        <v>70</v>
      </c>
      <c r="C12" s="183"/>
      <c r="D12" s="184"/>
      <c r="E12" s="185" t="s">
        <v>71</v>
      </c>
      <c r="F12" s="186"/>
      <c r="G12" s="187"/>
      <c r="H12" s="48" t="s">
        <v>72</v>
      </c>
      <c r="I12" s="28"/>
      <c r="J12" s="27">
        <v>8</v>
      </c>
      <c r="K12" s="25">
        <f t="shared" si="0"/>
        <v>0</v>
      </c>
    </row>
    <row r="13" spans="1:11" ht="93" customHeight="1">
      <c r="A13" s="14">
        <v>2.2999999999999998</v>
      </c>
      <c r="B13" s="182" t="s">
        <v>73</v>
      </c>
      <c r="C13" s="183"/>
      <c r="D13" s="184"/>
      <c r="E13" s="185" t="s">
        <v>74</v>
      </c>
      <c r="F13" s="186"/>
      <c r="G13" s="187"/>
      <c r="H13" s="48" t="s">
        <v>72</v>
      </c>
      <c r="I13" s="28">
        <v>45</v>
      </c>
      <c r="J13" s="27">
        <v>11</v>
      </c>
      <c r="K13" s="25">
        <f t="shared" si="0"/>
        <v>495</v>
      </c>
    </row>
    <row r="14" spans="1:11" ht="157.5" customHeight="1">
      <c r="A14" s="14">
        <v>2.4</v>
      </c>
      <c r="B14" s="182" t="s">
        <v>75</v>
      </c>
      <c r="C14" s="183"/>
      <c r="D14" s="184"/>
      <c r="E14" s="185" t="s">
        <v>76</v>
      </c>
      <c r="F14" s="186"/>
      <c r="G14" s="187"/>
      <c r="H14" s="46" t="s">
        <v>63</v>
      </c>
      <c r="I14" s="28">
        <v>40</v>
      </c>
      <c r="J14" s="27">
        <v>15</v>
      </c>
      <c r="K14" s="25">
        <f t="shared" si="0"/>
        <v>600</v>
      </c>
    </row>
    <row r="15" spans="1:11" ht="84" customHeight="1">
      <c r="A15" s="12">
        <v>2.5</v>
      </c>
      <c r="B15" s="182" t="s">
        <v>77</v>
      </c>
      <c r="C15" s="183"/>
      <c r="D15" s="184"/>
      <c r="E15" s="185" t="s">
        <v>78</v>
      </c>
      <c r="F15" s="186"/>
      <c r="G15" s="187"/>
      <c r="H15" s="46" t="s">
        <v>63</v>
      </c>
      <c r="I15" s="28"/>
      <c r="J15" s="27">
        <v>18</v>
      </c>
      <c r="K15" s="25">
        <f t="shared" si="0"/>
        <v>0</v>
      </c>
    </row>
    <row r="16" spans="1:11" ht="131.44999999999999" customHeight="1">
      <c r="A16" s="14">
        <v>2.6</v>
      </c>
      <c r="B16" s="182" t="s">
        <v>79</v>
      </c>
      <c r="C16" s="183"/>
      <c r="D16" s="184"/>
      <c r="E16" s="185" t="s">
        <v>80</v>
      </c>
      <c r="F16" s="186"/>
      <c r="G16" s="187"/>
      <c r="H16" s="46" t="s">
        <v>63</v>
      </c>
      <c r="I16" s="28"/>
      <c r="J16" s="27">
        <v>10</v>
      </c>
      <c r="K16" s="25">
        <f t="shared" si="0"/>
        <v>0</v>
      </c>
    </row>
    <row r="17" spans="1:11" ht="30" customHeight="1">
      <c r="A17" s="91">
        <v>3</v>
      </c>
      <c r="B17" s="286" t="s">
        <v>81</v>
      </c>
      <c r="C17" s="286"/>
      <c r="D17" s="286"/>
      <c r="E17" s="285" t="s">
        <v>82</v>
      </c>
      <c r="F17" s="285"/>
      <c r="G17" s="285"/>
      <c r="H17" s="47"/>
      <c r="I17" s="29"/>
      <c r="J17" s="26"/>
      <c r="K17" s="26"/>
    </row>
    <row r="18" spans="1:11" ht="90" customHeight="1">
      <c r="A18" s="12">
        <v>3.1</v>
      </c>
      <c r="B18" s="182" t="s">
        <v>83</v>
      </c>
      <c r="C18" s="183"/>
      <c r="D18" s="184"/>
      <c r="E18" s="185" t="s">
        <v>84</v>
      </c>
      <c r="F18" s="186"/>
      <c r="G18" s="187"/>
      <c r="H18" s="46" t="s">
        <v>85</v>
      </c>
      <c r="I18" s="28"/>
      <c r="J18" s="27">
        <v>50</v>
      </c>
      <c r="K18" s="25">
        <f t="shared" ref="K18:K23" si="1">J18*I18</f>
        <v>0</v>
      </c>
    </row>
    <row r="19" spans="1:11" ht="108.6" customHeight="1">
      <c r="A19" s="12">
        <v>3.2</v>
      </c>
      <c r="B19" s="182" t="s">
        <v>86</v>
      </c>
      <c r="C19" s="183"/>
      <c r="D19" s="184"/>
      <c r="E19" s="185" t="s">
        <v>87</v>
      </c>
      <c r="F19" s="186"/>
      <c r="G19" s="187"/>
      <c r="H19" s="46" t="s">
        <v>63</v>
      </c>
      <c r="I19" s="28"/>
      <c r="J19" s="27">
        <v>10</v>
      </c>
      <c r="K19" s="25">
        <f t="shared" si="1"/>
        <v>0</v>
      </c>
    </row>
    <row r="20" spans="1:11" ht="116.1" customHeight="1">
      <c r="A20" s="12">
        <v>3.3</v>
      </c>
      <c r="B20" s="182" t="s">
        <v>88</v>
      </c>
      <c r="C20" s="183"/>
      <c r="D20" s="184"/>
      <c r="E20" s="185" t="s">
        <v>89</v>
      </c>
      <c r="F20" s="186"/>
      <c r="G20" s="187"/>
      <c r="H20" s="46" t="s">
        <v>63</v>
      </c>
      <c r="I20" s="28"/>
      <c r="J20" s="27">
        <v>60</v>
      </c>
      <c r="K20" s="25">
        <f t="shared" si="1"/>
        <v>0</v>
      </c>
    </row>
    <row r="21" spans="1:11" ht="91.5" customHeight="1">
      <c r="A21" s="34">
        <v>3.4</v>
      </c>
      <c r="B21" s="182" t="s">
        <v>90</v>
      </c>
      <c r="C21" s="183"/>
      <c r="D21" s="184"/>
      <c r="E21" s="185" t="s">
        <v>91</v>
      </c>
      <c r="F21" s="186"/>
      <c r="G21" s="187"/>
      <c r="H21" s="48" t="s">
        <v>85</v>
      </c>
      <c r="I21" s="28"/>
      <c r="J21" s="27">
        <v>25</v>
      </c>
      <c r="K21" s="25">
        <f t="shared" si="1"/>
        <v>0</v>
      </c>
    </row>
    <row r="22" spans="1:11" ht="119.1" customHeight="1">
      <c r="A22" s="34">
        <v>3.5</v>
      </c>
      <c r="B22" s="182" t="s">
        <v>92</v>
      </c>
      <c r="C22" s="183"/>
      <c r="D22" s="184"/>
      <c r="E22" s="185" t="s">
        <v>93</v>
      </c>
      <c r="F22" s="186"/>
      <c r="G22" s="187"/>
      <c r="H22" s="46" t="s">
        <v>63</v>
      </c>
      <c r="I22" s="28"/>
      <c r="J22" s="27">
        <v>50</v>
      </c>
      <c r="K22" s="25">
        <f t="shared" si="1"/>
        <v>0</v>
      </c>
    </row>
    <row r="23" spans="1:11" ht="91.5" customHeight="1">
      <c r="A23" s="34">
        <v>3.6</v>
      </c>
      <c r="B23" s="182" t="s">
        <v>94</v>
      </c>
      <c r="C23" s="183"/>
      <c r="D23" s="184"/>
      <c r="E23" s="185" t="s">
        <v>95</v>
      </c>
      <c r="F23" s="186"/>
      <c r="G23" s="187"/>
      <c r="H23" s="48" t="s">
        <v>85</v>
      </c>
      <c r="I23" s="28"/>
      <c r="J23" s="27">
        <v>25</v>
      </c>
      <c r="K23" s="25">
        <f t="shared" si="1"/>
        <v>0</v>
      </c>
    </row>
    <row r="24" spans="1:11" ht="28.5" customHeight="1">
      <c r="A24" s="92">
        <v>4</v>
      </c>
      <c r="B24" s="285" t="s">
        <v>96</v>
      </c>
      <c r="C24" s="285"/>
      <c r="D24" s="285"/>
      <c r="E24" s="285" t="s">
        <v>97</v>
      </c>
      <c r="F24" s="285"/>
      <c r="G24" s="285"/>
      <c r="H24" s="47"/>
      <c r="I24" s="29"/>
      <c r="J24" s="26"/>
      <c r="K24" s="26"/>
    </row>
    <row r="25" spans="1:11" ht="148.5" customHeight="1">
      <c r="A25" s="12">
        <v>4.0999999999999996</v>
      </c>
      <c r="B25" s="182" t="s">
        <v>98</v>
      </c>
      <c r="C25" s="183"/>
      <c r="D25" s="184"/>
      <c r="E25" s="185" t="s">
        <v>99</v>
      </c>
      <c r="F25" s="186"/>
      <c r="G25" s="187"/>
      <c r="H25" s="46" t="s">
        <v>63</v>
      </c>
      <c r="I25" s="28"/>
      <c r="J25" s="27">
        <v>110</v>
      </c>
      <c r="K25" s="25">
        <f>J25*I25</f>
        <v>0</v>
      </c>
    </row>
    <row r="26" spans="1:11" ht="112.5" customHeight="1">
      <c r="A26" s="14">
        <v>4.2</v>
      </c>
      <c r="B26" s="182" t="s">
        <v>100</v>
      </c>
      <c r="C26" s="183"/>
      <c r="D26" s="184"/>
      <c r="E26" s="185" t="s">
        <v>101</v>
      </c>
      <c r="F26" s="186"/>
      <c r="G26" s="187"/>
      <c r="H26" s="46" t="s">
        <v>63</v>
      </c>
      <c r="I26" s="28"/>
      <c r="J26" s="27">
        <v>90</v>
      </c>
      <c r="K26" s="25">
        <f>J26*I26</f>
        <v>0</v>
      </c>
    </row>
    <row r="27" spans="1:11" ht="89.1" customHeight="1">
      <c r="A27" s="12">
        <v>4.3</v>
      </c>
      <c r="B27" s="182" t="s">
        <v>102</v>
      </c>
      <c r="C27" s="183"/>
      <c r="D27" s="184"/>
      <c r="E27" s="185" t="s">
        <v>103</v>
      </c>
      <c r="F27" s="186"/>
      <c r="G27" s="187"/>
      <c r="H27" s="46" t="s">
        <v>63</v>
      </c>
      <c r="I27" s="28"/>
      <c r="J27" s="27">
        <v>90</v>
      </c>
      <c r="K27" s="25">
        <f>J27*I27</f>
        <v>0</v>
      </c>
    </row>
    <row r="28" spans="1:11" ht="97.5" customHeight="1">
      <c r="A28" s="14">
        <v>4.4000000000000004</v>
      </c>
      <c r="B28" s="182" t="s">
        <v>104</v>
      </c>
      <c r="C28" s="183"/>
      <c r="D28" s="184"/>
      <c r="E28" s="185" t="s">
        <v>105</v>
      </c>
      <c r="F28" s="186"/>
      <c r="G28" s="187"/>
      <c r="H28" s="49" t="s">
        <v>106</v>
      </c>
      <c r="I28" s="28"/>
      <c r="J28" s="27">
        <v>8</v>
      </c>
      <c r="K28" s="25">
        <f>J28*I28</f>
        <v>0</v>
      </c>
    </row>
    <row r="29" spans="1:11" ht="137.25" customHeight="1">
      <c r="A29" s="14">
        <v>4.5</v>
      </c>
      <c r="B29" s="182" t="s">
        <v>107</v>
      </c>
      <c r="C29" s="183"/>
      <c r="D29" s="184"/>
      <c r="E29" s="185" t="s">
        <v>108</v>
      </c>
      <c r="F29" s="186"/>
      <c r="G29" s="187"/>
      <c r="H29" s="49" t="s">
        <v>106</v>
      </c>
      <c r="I29" s="28"/>
      <c r="J29" s="27">
        <v>35</v>
      </c>
      <c r="K29" s="25">
        <f>J29*I29</f>
        <v>0</v>
      </c>
    </row>
    <row r="30" spans="1:11" ht="33" customHeight="1">
      <c r="A30" s="92">
        <v>5</v>
      </c>
      <c r="B30" s="285" t="s">
        <v>109</v>
      </c>
      <c r="C30" s="285"/>
      <c r="D30" s="285"/>
      <c r="E30" s="285" t="s">
        <v>110</v>
      </c>
      <c r="F30" s="285"/>
      <c r="G30" s="285"/>
      <c r="H30" s="47"/>
      <c r="I30" s="30"/>
      <c r="J30" s="26"/>
      <c r="K30" s="26"/>
    </row>
    <row r="31" spans="1:11" ht="167.25" customHeight="1">
      <c r="A31" s="14">
        <v>5.0999999999999996</v>
      </c>
      <c r="B31" s="172" t="s">
        <v>111</v>
      </c>
      <c r="C31" s="172"/>
      <c r="D31" s="172"/>
      <c r="E31" s="174" t="s">
        <v>112</v>
      </c>
      <c r="F31" s="174"/>
      <c r="G31" s="174"/>
      <c r="H31" s="48" t="s">
        <v>72</v>
      </c>
      <c r="I31" s="28"/>
      <c r="J31" s="27">
        <v>10</v>
      </c>
      <c r="K31" s="25">
        <f>J31*I31</f>
        <v>0</v>
      </c>
    </row>
    <row r="32" spans="1:11" ht="135" customHeight="1">
      <c r="A32" s="14">
        <v>5.2</v>
      </c>
      <c r="B32" s="172" t="s">
        <v>113</v>
      </c>
      <c r="C32" s="172"/>
      <c r="D32" s="172"/>
      <c r="E32" s="287" t="s">
        <v>114</v>
      </c>
      <c r="F32" s="287"/>
      <c r="G32" s="287"/>
      <c r="H32" s="48" t="s">
        <v>63</v>
      </c>
      <c r="I32" s="28"/>
      <c r="J32" s="27">
        <v>35</v>
      </c>
      <c r="K32" s="25">
        <f>J32*I32</f>
        <v>0</v>
      </c>
    </row>
    <row r="33" spans="1:11" ht="33" customHeight="1">
      <c r="A33" s="93">
        <v>6</v>
      </c>
      <c r="B33" s="288" t="s">
        <v>115</v>
      </c>
      <c r="C33" s="289"/>
      <c r="D33" s="290"/>
      <c r="E33" s="288" t="s">
        <v>116</v>
      </c>
      <c r="F33" s="289"/>
      <c r="G33" s="290"/>
      <c r="H33" s="50"/>
      <c r="I33" s="30"/>
      <c r="J33" s="26"/>
      <c r="K33" s="26"/>
    </row>
    <row r="34" spans="1:11" ht="112.5" customHeight="1">
      <c r="A34" s="12">
        <v>6.1</v>
      </c>
      <c r="B34" s="182" t="s">
        <v>117</v>
      </c>
      <c r="C34" s="183"/>
      <c r="D34" s="184"/>
      <c r="E34" s="185" t="s">
        <v>118</v>
      </c>
      <c r="F34" s="186"/>
      <c r="G34" s="187"/>
      <c r="H34" s="46" t="s">
        <v>85</v>
      </c>
      <c r="I34" s="28"/>
      <c r="J34" s="27">
        <v>200</v>
      </c>
      <c r="K34" s="25">
        <f>J34*I34</f>
        <v>0</v>
      </c>
    </row>
    <row r="35" spans="1:11" ht="113.25" customHeight="1">
      <c r="A35" s="12">
        <v>6.2</v>
      </c>
      <c r="B35" s="182" t="s">
        <v>119</v>
      </c>
      <c r="C35" s="183"/>
      <c r="D35" s="184"/>
      <c r="E35" s="185" t="s">
        <v>120</v>
      </c>
      <c r="F35" s="186"/>
      <c r="G35" s="187"/>
      <c r="H35" s="48" t="s">
        <v>85</v>
      </c>
      <c r="I35" s="28"/>
      <c r="J35" s="27">
        <v>200</v>
      </c>
      <c r="K35" s="25">
        <f>J35*I35</f>
        <v>0</v>
      </c>
    </row>
    <row r="36" spans="1:11" ht="113.25" customHeight="1">
      <c r="A36" s="12">
        <v>6.3</v>
      </c>
      <c r="B36" s="172" t="s">
        <v>121</v>
      </c>
      <c r="C36" s="172"/>
      <c r="D36" s="172"/>
      <c r="E36" s="174" t="s">
        <v>122</v>
      </c>
      <c r="F36" s="174"/>
      <c r="G36" s="174"/>
      <c r="H36" s="48" t="s">
        <v>85</v>
      </c>
      <c r="I36" s="28"/>
      <c r="J36" s="27">
        <v>250</v>
      </c>
      <c r="K36" s="25">
        <f t="shared" ref="K36:K54" si="2">J36*I36</f>
        <v>0</v>
      </c>
    </row>
    <row r="37" spans="1:11" ht="113.25" customHeight="1">
      <c r="A37" s="12">
        <v>6.4</v>
      </c>
      <c r="B37" s="172" t="s">
        <v>123</v>
      </c>
      <c r="C37" s="172"/>
      <c r="D37" s="172"/>
      <c r="E37" s="174" t="s">
        <v>124</v>
      </c>
      <c r="F37" s="174"/>
      <c r="G37" s="174"/>
      <c r="H37" s="48" t="s">
        <v>85</v>
      </c>
      <c r="I37" s="28"/>
      <c r="J37" s="27">
        <v>210</v>
      </c>
      <c r="K37" s="25">
        <f t="shared" si="2"/>
        <v>0</v>
      </c>
    </row>
    <row r="38" spans="1:11" ht="113.25" customHeight="1">
      <c r="A38" s="12">
        <v>6.5</v>
      </c>
      <c r="B38" s="172" t="s">
        <v>125</v>
      </c>
      <c r="C38" s="172"/>
      <c r="D38" s="172"/>
      <c r="E38" s="174" t="s">
        <v>126</v>
      </c>
      <c r="F38" s="174"/>
      <c r="G38" s="174"/>
      <c r="H38" s="48" t="s">
        <v>72</v>
      </c>
      <c r="I38" s="28"/>
      <c r="J38" s="27">
        <v>15</v>
      </c>
      <c r="K38" s="25">
        <f t="shared" si="2"/>
        <v>0</v>
      </c>
    </row>
    <row r="39" spans="1:11" ht="87.75" customHeight="1">
      <c r="A39" s="12">
        <v>6.6</v>
      </c>
      <c r="B39" s="172" t="s">
        <v>127</v>
      </c>
      <c r="C39" s="172"/>
      <c r="D39" s="172"/>
      <c r="E39" s="174" t="s">
        <v>128</v>
      </c>
      <c r="F39" s="174"/>
      <c r="G39" s="174"/>
      <c r="H39" s="48" t="s">
        <v>85</v>
      </c>
      <c r="I39" s="28"/>
      <c r="J39" s="27">
        <v>30</v>
      </c>
      <c r="K39" s="25">
        <f t="shared" si="2"/>
        <v>0</v>
      </c>
    </row>
    <row r="40" spans="1:11" ht="113.25" customHeight="1">
      <c r="A40" s="12">
        <v>6.7</v>
      </c>
      <c r="B40" s="172" t="s">
        <v>129</v>
      </c>
      <c r="C40" s="172"/>
      <c r="D40" s="172"/>
      <c r="E40" s="174" t="s">
        <v>130</v>
      </c>
      <c r="F40" s="174"/>
      <c r="G40" s="174"/>
      <c r="H40" s="48" t="s">
        <v>72</v>
      </c>
      <c r="I40" s="28"/>
      <c r="J40" s="27">
        <v>20</v>
      </c>
      <c r="K40" s="25">
        <f t="shared" si="2"/>
        <v>0</v>
      </c>
    </row>
    <row r="41" spans="1:11" ht="137.1" customHeight="1">
      <c r="A41" s="12">
        <v>6.8</v>
      </c>
      <c r="B41" s="172" t="s">
        <v>131</v>
      </c>
      <c r="C41" s="172"/>
      <c r="D41" s="172"/>
      <c r="E41" s="174" t="s">
        <v>132</v>
      </c>
      <c r="F41" s="174"/>
      <c r="G41" s="174"/>
      <c r="H41" s="48" t="s">
        <v>85</v>
      </c>
      <c r="I41" s="28"/>
      <c r="J41" s="27">
        <v>175</v>
      </c>
      <c r="K41" s="25">
        <f t="shared" si="2"/>
        <v>0</v>
      </c>
    </row>
    <row r="42" spans="1:11" ht="72" customHeight="1">
      <c r="A42" s="12">
        <v>6.9</v>
      </c>
      <c r="B42" s="172" t="s">
        <v>133</v>
      </c>
      <c r="C42" s="172"/>
      <c r="D42" s="172"/>
      <c r="E42" s="174" t="s">
        <v>134</v>
      </c>
      <c r="F42" s="174"/>
      <c r="G42" s="174"/>
      <c r="H42" s="48" t="s">
        <v>85</v>
      </c>
      <c r="I42" s="28"/>
      <c r="J42" s="27">
        <v>35</v>
      </c>
      <c r="K42" s="25">
        <f t="shared" si="2"/>
        <v>0</v>
      </c>
    </row>
    <row r="43" spans="1:11" ht="75" customHeight="1">
      <c r="A43" s="40">
        <v>6.1</v>
      </c>
      <c r="B43" s="172" t="s">
        <v>135</v>
      </c>
      <c r="C43" s="172"/>
      <c r="D43" s="172"/>
      <c r="E43" s="174" t="s">
        <v>136</v>
      </c>
      <c r="F43" s="174"/>
      <c r="G43" s="174"/>
      <c r="H43" s="48" t="s">
        <v>85</v>
      </c>
      <c r="I43" s="28"/>
      <c r="J43" s="27">
        <v>20</v>
      </c>
      <c r="K43" s="25">
        <f t="shared" si="2"/>
        <v>0</v>
      </c>
    </row>
    <row r="44" spans="1:11" ht="57.75" customHeight="1">
      <c r="A44" s="40">
        <v>6.11</v>
      </c>
      <c r="B44" s="172" t="s">
        <v>137</v>
      </c>
      <c r="C44" s="172"/>
      <c r="D44" s="172"/>
      <c r="E44" s="174" t="s">
        <v>138</v>
      </c>
      <c r="F44" s="174"/>
      <c r="G44" s="174"/>
      <c r="H44" s="48" t="s">
        <v>85</v>
      </c>
      <c r="I44" s="28"/>
      <c r="J44" s="27">
        <v>120</v>
      </c>
      <c r="K44" s="25">
        <f t="shared" si="2"/>
        <v>0</v>
      </c>
    </row>
    <row r="45" spans="1:11" ht="111" customHeight="1">
      <c r="A45" s="40">
        <v>6.12</v>
      </c>
      <c r="B45" s="172" t="s">
        <v>139</v>
      </c>
      <c r="C45" s="172"/>
      <c r="D45" s="172"/>
      <c r="E45" s="174" t="s">
        <v>140</v>
      </c>
      <c r="F45" s="174"/>
      <c r="G45" s="174"/>
      <c r="H45" s="48" t="s">
        <v>85</v>
      </c>
      <c r="I45" s="28"/>
      <c r="J45" s="27">
        <v>90</v>
      </c>
      <c r="K45" s="25">
        <f t="shared" si="2"/>
        <v>0</v>
      </c>
    </row>
    <row r="46" spans="1:11" ht="106.35" customHeight="1">
      <c r="A46" s="40">
        <v>6.13</v>
      </c>
      <c r="B46" s="172" t="s">
        <v>141</v>
      </c>
      <c r="C46" s="172"/>
      <c r="D46" s="172"/>
      <c r="E46" s="174" t="s">
        <v>142</v>
      </c>
      <c r="F46" s="174"/>
      <c r="G46" s="174"/>
      <c r="H46" s="48" t="s">
        <v>85</v>
      </c>
      <c r="I46" s="28"/>
      <c r="J46" s="27">
        <v>90</v>
      </c>
      <c r="K46" s="25">
        <f t="shared" si="2"/>
        <v>0</v>
      </c>
    </row>
    <row r="47" spans="1:11" ht="97.35" customHeight="1">
      <c r="A47" s="40">
        <v>6.14</v>
      </c>
      <c r="B47" s="172" t="s">
        <v>143</v>
      </c>
      <c r="C47" s="172"/>
      <c r="D47" s="172"/>
      <c r="E47" s="173" t="s">
        <v>144</v>
      </c>
      <c r="F47" s="173"/>
      <c r="G47" s="173"/>
      <c r="H47" s="48" t="s">
        <v>85</v>
      </c>
      <c r="I47" s="28"/>
      <c r="J47" s="27">
        <v>220</v>
      </c>
      <c r="K47" s="25">
        <f t="shared" si="2"/>
        <v>0</v>
      </c>
    </row>
    <row r="48" spans="1:11" ht="113.45" customHeight="1">
      <c r="A48" s="40">
        <v>6.15</v>
      </c>
      <c r="B48" s="172" t="s">
        <v>145</v>
      </c>
      <c r="C48" s="172"/>
      <c r="D48" s="172"/>
      <c r="E48" s="174" t="s">
        <v>146</v>
      </c>
      <c r="F48" s="174"/>
      <c r="G48" s="174"/>
      <c r="H48" s="48" t="s">
        <v>85</v>
      </c>
      <c r="I48" s="28"/>
      <c r="J48" s="27">
        <v>120</v>
      </c>
      <c r="K48" s="25">
        <f t="shared" si="2"/>
        <v>0</v>
      </c>
    </row>
    <row r="49" spans="1:11" ht="97.5" customHeight="1">
      <c r="A49" s="40">
        <v>6.16</v>
      </c>
      <c r="B49" s="172" t="s">
        <v>147</v>
      </c>
      <c r="C49" s="172"/>
      <c r="D49" s="172"/>
      <c r="E49" s="173" t="s">
        <v>148</v>
      </c>
      <c r="F49" s="173"/>
      <c r="G49" s="173"/>
      <c r="H49" s="48" t="s">
        <v>85</v>
      </c>
      <c r="I49" s="28"/>
      <c r="J49" s="27">
        <v>175</v>
      </c>
      <c r="K49" s="25">
        <f t="shared" si="2"/>
        <v>0</v>
      </c>
    </row>
    <row r="50" spans="1:11" ht="110.1" customHeight="1">
      <c r="A50" s="40">
        <v>6.17</v>
      </c>
      <c r="B50" s="172" t="s">
        <v>149</v>
      </c>
      <c r="C50" s="172"/>
      <c r="D50" s="172"/>
      <c r="E50" s="174" t="s">
        <v>150</v>
      </c>
      <c r="F50" s="174"/>
      <c r="G50" s="174"/>
      <c r="H50" s="48" t="s">
        <v>85</v>
      </c>
      <c r="I50" s="28"/>
      <c r="J50" s="27">
        <v>185</v>
      </c>
      <c r="K50" s="25">
        <f t="shared" si="2"/>
        <v>0</v>
      </c>
    </row>
    <row r="51" spans="1:11" ht="138.6" customHeight="1">
      <c r="A51" s="40">
        <v>6.1800000000000104</v>
      </c>
      <c r="B51" s="172" t="s">
        <v>151</v>
      </c>
      <c r="C51" s="172"/>
      <c r="D51" s="172"/>
      <c r="E51" s="174" t="s">
        <v>152</v>
      </c>
      <c r="F51" s="174"/>
      <c r="G51" s="174"/>
      <c r="H51" s="48" t="s">
        <v>153</v>
      </c>
      <c r="I51" s="28"/>
      <c r="J51" s="27">
        <v>120</v>
      </c>
      <c r="K51" s="25">
        <f t="shared" si="2"/>
        <v>0</v>
      </c>
    </row>
    <row r="52" spans="1:11" ht="31.5" customHeight="1">
      <c r="A52" s="94">
        <v>7</v>
      </c>
      <c r="B52" s="291" t="s">
        <v>154</v>
      </c>
      <c r="C52" s="292"/>
      <c r="D52" s="293"/>
      <c r="E52" s="294" t="s">
        <v>155</v>
      </c>
      <c r="F52" s="294"/>
      <c r="G52" s="294"/>
      <c r="H52" s="51"/>
      <c r="I52" s="32"/>
      <c r="J52" s="32"/>
      <c r="K52" s="33"/>
    </row>
    <row r="53" spans="1:11" ht="113.25" customHeight="1">
      <c r="A53" s="14">
        <v>7.1</v>
      </c>
      <c r="B53" s="172" t="s">
        <v>156</v>
      </c>
      <c r="C53" s="172"/>
      <c r="D53" s="172"/>
      <c r="E53" s="174" t="s">
        <v>157</v>
      </c>
      <c r="F53" s="174"/>
      <c r="G53" s="174"/>
      <c r="H53" s="48"/>
      <c r="I53" s="28"/>
      <c r="J53" s="27">
        <v>25</v>
      </c>
      <c r="K53" s="25">
        <f t="shared" si="2"/>
        <v>0</v>
      </c>
    </row>
    <row r="54" spans="1:11" ht="113.25" customHeight="1">
      <c r="A54" s="14">
        <v>7.2</v>
      </c>
      <c r="B54" s="172" t="s">
        <v>158</v>
      </c>
      <c r="C54" s="172"/>
      <c r="D54" s="172"/>
      <c r="E54" s="173" t="s">
        <v>159</v>
      </c>
      <c r="F54" s="173"/>
      <c r="G54" s="173"/>
      <c r="H54" s="48"/>
      <c r="I54" s="28"/>
      <c r="J54" s="27">
        <v>25</v>
      </c>
      <c r="K54" s="25">
        <f t="shared" si="2"/>
        <v>0</v>
      </c>
    </row>
    <row r="55" spans="1:11" ht="31.5" customHeight="1" thickBot="1">
      <c r="A55" s="94">
        <v>8</v>
      </c>
      <c r="B55" s="291" t="s">
        <v>160</v>
      </c>
      <c r="C55" s="292"/>
      <c r="D55" s="293"/>
      <c r="E55" s="294" t="s">
        <v>161</v>
      </c>
      <c r="F55" s="294"/>
      <c r="G55" s="294"/>
      <c r="H55" s="51"/>
      <c r="I55" s="32"/>
      <c r="J55" s="32"/>
      <c r="K55" s="33"/>
    </row>
    <row r="56" spans="1:11" ht="127.5" customHeight="1" thickBot="1">
      <c r="A56" s="42">
        <v>8.1</v>
      </c>
      <c r="B56" s="295" t="s">
        <v>162</v>
      </c>
      <c r="C56" s="296"/>
      <c r="D56" s="297"/>
      <c r="E56" s="298" t="s">
        <v>163</v>
      </c>
      <c r="F56" s="299"/>
      <c r="G56" s="300"/>
      <c r="H56" s="52" t="s">
        <v>85</v>
      </c>
      <c r="I56" s="43"/>
      <c r="J56" s="44">
        <v>50</v>
      </c>
      <c r="K56" s="45">
        <f t="shared" ref="K56:K67" si="3">I56*J56</f>
        <v>0</v>
      </c>
    </row>
    <row r="57" spans="1:11" ht="124.5" customHeight="1" thickBot="1">
      <c r="A57" s="14">
        <v>8.1999999999999993</v>
      </c>
      <c r="B57" s="146" t="s">
        <v>164</v>
      </c>
      <c r="C57" s="146"/>
      <c r="D57" s="146"/>
      <c r="E57" s="147" t="s">
        <v>165</v>
      </c>
      <c r="F57" s="147"/>
      <c r="G57" s="147"/>
      <c r="H57" s="48" t="s">
        <v>85</v>
      </c>
      <c r="I57" s="43"/>
      <c r="J57" s="44">
        <v>10</v>
      </c>
      <c r="K57" s="45">
        <f t="shared" si="3"/>
        <v>0</v>
      </c>
    </row>
    <row r="58" spans="1:11" ht="120" customHeight="1">
      <c r="A58" s="42">
        <v>8.3000000000000007</v>
      </c>
      <c r="B58" s="170" t="s">
        <v>164</v>
      </c>
      <c r="C58" s="170"/>
      <c r="D58" s="170"/>
      <c r="E58" s="171" t="s">
        <v>166</v>
      </c>
      <c r="F58" s="171"/>
      <c r="G58" s="171"/>
      <c r="H58" s="49" t="s">
        <v>85</v>
      </c>
      <c r="I58" s="43"/>
      <c r="J58" s="44">
        <v>10</v>
      </c>
      <c r="K58" s="45">
        <f t="shared" si="3"/>
        <v>0</v>
      </c>
    </row>
    <row r="59" spans="1:11" ht="150" customHeight="1" thickBot="1">
      <c r="A59" s="14">
        <v>8.4</v>
      </c>
      <c r="B59" s="146" t="s">
        <v>167</v>
      </c>
      <c r="C59" s="146"/>
      <c r="D59" s="146"/>
      <c r="E59" s="147" t="s">
        <v>168</v>
      </c>
      <c r="F59" s="147"/>
      <c r="G59" s="147"/>
      <c r="H59" s="48" t="s">
        <v>85</v>
      </c>
      <c r="I59" s="28"/>
      <c r="J59" s="27">
        <v>30</v>
      </c>
      <c r="K59" s="45">
        <f t="shared" si="3"/>
        <v>0</v>
      </c>
    </row>
    <row r="60" spans="1:11" ht="148.5" customHeight="1">
      <c r="A60" s="42">
        <v>8.5</v>
      </c>
      <c r="B60" s="146" t="s">
        <v>169</v>
      </c>
      <c r="C60" s="146"/>
      <c r="D60" s="146"/>
      <c r="E60" s="147" t="s">
        <v>170</v>
      </c>
      <c r="F60" s="147"/>
      <c r="G60" s="147"/>
      <c r="H60" s="48" t="s">
        <v>85</v>
      </c>
      <c r="I60" s="28"/>
      <c r="J60" s="27">
        <v>45</v>
      </c>
      <c r="K60" s="25">
        <f t="shared" si="3"/>
        <v>0</v>
      </c>
    </row>
    <row r="61" spans="1:11" ht="172.5" customHeight="1" thickBot="1">
      <c r="A61" s="14">
        <v>8.6</v>
      </c>
      <c r="B61" s="146" t="s">
        <v>171</v>
      </c>
      <c r="C61" s="146"/>
      <c r="D61" s="146"/>
      <c r="E61" s="147" t="s">
        <v>172</v>
      </c>
      <c r="F61" s="147"/>
      <c r="G61" s="147"/>
      <c r="H61" s="48" t="s">
        <v>85</v>
      </c>
      <c r="I61" s="28"/>
      <c r="J61" s="27">
        <v>60</v>
      </c>
      <c r="K61" s="25">
        <f t="shared" si="3"/>
        <v>0</v>
      </c>
    </row>
    <row r="62" spans="1:11" ht="150" customHeight="1">
      <c r="A62" s="42">
        <v>8.6999999999999993</v>
      </c>
      <c r="B62" s="146" t="s">
        <v>173</v>
      </c>
      <c r="C62" s="146"/>
      <c r="D62" s="146"/>
      <c r="E62" s="147" t="s">
        <v>174</v>
      </c>
      <c r="F62" s="147"/>
      <c r="G62" s="147"/>
      <c r="H62" s="48" t="s">
        <v>85</v>
      </c>
      <c r="I62" s="28"/>
      <c r="J62" s="27">
        <v>50</v>
      </c>
      <c r="K62" s="25">
        <f t="shared" si="3"/>
        <v>0</v>
      </c>
    </row>
    <row r="63" spans="1:11" ht="195.75" customHeight="1" thickBot="1">
      <c r="A63" s="14">
        <v>8.8000000000000007</v>
      </c>
      <c r="B63" s="146" t="s">
        <v>175</v>
      </c>
      <c r="C63" s="146"/>
      <c r="D63" s="146"/>
      <c r="E63" s="147" t="s">
        <v>176</v>
      </c>
      <c r="F63" s="147"/>
      <c r="G63" s="147"/>
      <c r="H63" s="48" t="s">
        <v>85</v>
      </c>
      <c r="I63" s="28"/>
      <c r="J63" s="27">
        <v>75</v>
      </c>
      <c r="K63" s="25">
        <f t="shared" si="3"/>
        <v>0</v>
      </c>
    </row>
    <row r="64" spans="1:11" ht="150" customHeight="1">
      <c r="A64" s="42">
        <v>8.9</v>
      </c>
      <c r="B64" s="146" t="s">
        <v>177</v>
      </c>
      <c r="C64" s="146"/>
      <c r="D64" s="146"/>
      <c r="E64" s="147" t="s">
        <v>178</v>
      </c>
      <c r="F64" s="147"/>
      <c r="G64" s="147"/>
      <c r="H64" s="48" t="s">
        <v>72</v>
      </c>
      <c r="I64" s="28"/>
      <c r="J64" s="27">
        <v>5</v>
      </c>
      <c r="K64" s="25">
        <f t="shared" si="3"/>
        <v>0</v>
      </c>
    </row>
    <row r="65" spans="1:11" ht="129" hidden="1" customHeight="1">
      <c r="A65" s="40">
        <v>8.1</v>
      </c>
      <c r="B65" s="146" t="s">
        <v>179</v>
      </c>
      <c r="C65" s="146"/>
      <c r="D65" s="146"/>
      <c r="E65" s="147" t="s">
        <v>180</v>
      </c>
      <c r="F65" s="147"/>
      <c r="G65" s="147"/>
      <c r="H65" s="48" t="s">
        <v>72</v>
      </c>
      <c r="I65" s="28">
        <v>0</v>
      </c>
      <c r="J65" s="27">
        <v>4</v>
      </c>
      <c r="K65" s="25">
        <f t="shared" si="3"/>
        <v>0</v>
      </c>
    </row>
    <row r="66" spans="1:11" ht="121.5" hidden="1" customHeight="1">
      <c r="A66" s="40">
        <v>8.11</v>
      </c>
      <c r="B66" s="146" t="s">
        <v>181</v>
      </c>
      <c r="C66" s="146"/>
      <c r="D66" s="146"/>
      <c r="E66" s="147" t="s">
        <v>182</v>
      </c>
      <c r="F66" s="147"/>
      <c r="G66" s="147"/>
      <c r="H66" s="48" t="s">
        <v>72</v>
      </c>
      <c r="I66" s="28">
        <v>0</v>
      </c>
      <c r="J66" s="27">
        <v>6</v>
      </c>
      <c r="K66" s="25">
        <f t="shared" si="3"/>
        <v>0</v>
      </c>
    </row>
    <row r="67" spans="1:11" ht="121.5" hidden="1" customHeight="1">
      <c r="A67" s="40">
        <v>8.1199999999999992</v>
      </c>
      <c r="B67" s="146" t="s">
        <v>183</v>
      </c>
      <c r="C67" s="146"/>
      <c r="D67" s="146"/>
      <c r="E67" s="147" t="s">
        <v>184</v>
      </c>
      <c r="F67" s="147"/>
      <c r="G67" s="147"/>
      <c r="H67" s="48" t="s">
        <v>72</v>
      </c>
      <c r="I67" s="28">
        <v>0</v>
      </c>
      <c r="J67" s="27">
        <v>8</v>
      </c>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1255</v>
      </c>
    </row>
  </sheetData>
  <mergeCells count="135">
    <mergeCell ref="B67:D67"/>
    <mergeCell ref="E67:G67"/>
    <mergeCell ref="A68:K68"/>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B52:D52"/>
    <mergeCell ref="E52:G52"/>
    <mergeCell ref="B53:D53"/>
    <mergeCell ref="E53:G53"/>
    <mergeCell ref="B54:D54"/>
    <mergeCell ref="E54:G54"/>
    <mergeCell ref="B49:D49"/>
    <mergeCell ref="E49:G49"/>
    <mergeCell ref="B50:D50"/>
    <mergeCell ref="E50:G50"/>
    <mergeCell ref="B51:D51"/>
    <mergeCell ref="E51:G51"/>
    <mergeCell ref="B46:D46"/>
    <mergeCell ref="E46:G46"/>
    <mergeCell ref="B47:D47"/>
    <mergeCell ref="E47:G47"/>
    <mergeCell ref="B48:D48"/>
    <mergeCell ref="E48:G48"/>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B10:D10"/>
    <mergeCell ref="E10:G10"/>
    <mergeCell ref="B11:D11"/>
    <mergeCell ref="E11:G11"/>
    <mergeCell ref="B12:D12"/>
    <mergeCell ref="E12:G12"/>
    <mergeCell ref="B7:D7"/>
    <mergeCell ref="E7:G7"/>
    <mergeCell ref="B8:D8"/>
    <mergeCell ref="E8:G8"/>
    <mergeCell ref="B9:D9"/>
    <mergeCell ref="E9:G9"/>
    <mergeCell ref="A4:B4"/>
    <mergeCell ref="C4:D4"/>
    <mergeCell ref="F4:G4"/>
    <mergeCell ref="I4:K4"/>
    <mergeCell ref="B6:D6"/>
    <mergeCell ref="E6:G6"/>
    <mergeCell ref="A1:K1"/>
    <mergeCell ref="A2:K2"/>
    <mergeCell ref="A3:B3"/>
    <mergeCell ref="C3:D3"/>
    <mergeCell ref="F3:G3"/>
    <mergeCell ref="I3:K3"/>
  </mergeCells>
  <printOptions horizontalCentered="1" verticalCentered="1"/>
  <pageMargins left="0" right="0" top="0" bottom="0" header="0" footer="0"/>
  <pageSetup scale="7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66"/>
  <dimension ref="A1:K69"/>
  <sheetViews>
    <sheetView view="pageBreakPreview" zoomScale="80" zoomScaleNormal="50" zoomScaleSheetLayoutView="80" workbookViewId="0">
      <selection activeCell="A6" sqref="A6"/>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1.42578125" style="7" customWidth="1"/>
    <col min="9" max="9" width="10.85546875" style="1" customWidth="1"/>
    <col min="10" max="10" width="10.42578125" style="1" customWidth="1"/>
    <col min="11" max="11" width="13.8554687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403</v>
      </c>
      <c r="B3" s="280"/>
      <c r="C3" s="276"/>
      <c r="D3" s="278"/>
      <c r="E3" s="37" t="s">
        <v>44</v>
      </c>
      <c r="F3" s="276"/>
      <c r="G3" s="277"/>
      <c r="H3" s="35" t="s">
        <v>46</v>
      </c>
      <c r="I3" s="276"/>
      <c r="J3" s="277"/>
      <c r="K3" s="278"/>
    </row>
    <row r="4" spans="1:11" ht="39.75" customHeight="1">
      <c r="A4" s="279" t="s">
        <v>405</v>
      </c>
      <c r="B4" s="280"/>
      <c r="C4" s="276"/>
      <c r="D4" s="278"/>
      <c r="E4" s="38" t="s">
        <v>416</v>
      </c>
      <c r="F4" s="301">
        <f>H69</f>
        <v>0</v>
      </c>
      <c r="G4" s="302"/>
      <c r="H4" s="36" t="s">
        <v>417</v>
      </c>
      <c r="I4" s="276"/>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customHeight="1">
      <c r="A7" s="13">
        <v>1</v>
      </c>
      <c r="B7" s="201" t="s">
        <v>59</v>
      </c>
      <c r="C7" s="201"/>
      <c r="D7" s="201"/>
      <c r="E7" s="201" t="s">
        <v>60</v>
      </c>
      <c r="F7" s="201"/>
      <c r="G7" s="201"/>
      <c r="H7" s="9"/>
      <c r="I7" s="3"/>
      <c r="J7" s="3"/>
      <c r="K7" s="3"/>
    </row>
    <row r="8" spans="1:11" ht="116.25" customHeight="1">
      <c r="A8" s="12">
        <v>1.1000000000000001</v>
      </c>
      <c r="B8" s="182" t="s">
        <v>418</v>
      </c>
      <c r="C8" s="183"/>
      <c r="D8" s="184"/>
      <c r="E8" s="185" t="s">
        <v>62</v>
      </c>
      <c r="F8" s="186"/>
      <c r="G8" s="187"/>
      <c r="H8" s="46" t="s">
        <v>63</v>
      </c>
      <c r="I8" s="28">
        <v>0</v>
      </c>
      <c r="J8" s="27">
        <v>15</v>
      </c>
      <c r="K8" s="25">
        <f>J8*I8</f>
        <v>0</v>
      </c>
    </row>
    <row r="9" spans="1:11" ht="126.75" customHeight="1">
      <c r="A9" s="14">
        <v>1.2</v>
      </c>
      <c r="B9" s="172" t="s">
        <v>419</v>
      </c>
      <c r="C9" s="172"/>
      <c r="D9" s="172"/>
      <c r="E9" s="174" t="s">
        <v>65</v>
      </c>
      <c r="F9" s="174"/>
      <c r="G9" s="174"/>
      <c r="H9" s="46" t="s">
        <v>63</v>
      </c>
      <c r="I9" s="28">
        <v>0</v>
      </c>
      <c r="J9" s="27">
        <v>15</v>
      </c>
      <c r="K9" s="25">
        <f>J9*I9</f>
        <v>0</v>
      </c>
    </row>
    <row r="10" spans="1:11" ht="25.5" customHeight="1">
      <c r="A10" s="13">
        <v>2</v>
      </c>
      <c r="B10" s="285" t="s">
        <v>66</v>
      </c>
      <c r="C10" s="285"/>
      <c r="D10" s="285"/>
      <c r="E10" s="285" t="s">
        <v>67</v>
      </c>
      <c r="F10" s="285"/>
      <c r="G10" s="285"/>
      <c r="H10" s="47"/>
      <c r="I10" s="9"/>
      <c r="J10" s="26"/>
      <c r="K10" s="26"/>
    </row>
    <row r="11" spans="1:11" ht="101.25" customHeight="1">
      <c r="A11" s="12">
        <v>2.1</v>
      </c>
      <c r="B11" s="182" t="s">
        <v>420</v>
      </c>
      <c r="C11" s="183"/>
      <c r="D11" s="184"/>
      <c r="E11" s="185" t="s">
        <v>69</v>
      </c>
      <c r="F11" s="186"/>
      <c r="G11" s="187"/>
      <c r="H11" s="46" t="s">
        <v>63</v>
      </c>
      <c r="I11" s="28">
        <v>0</v>
      </c>
      <c r="J11" s="27">
        <v>4</v>
      </c>
      <c r="K11" s="25">
        <f t="shared" ref="K11:K16" si="0">J11*I11</f>
        <v>0</v>
      </c>
    </row>
    <row r="12" spans="1:11" ht="104.25" customHeight="1">
      <c r="A12" s="14">
        <v>2.2000000000000002</v>
      </c>
      <c r="B12" s="182" t="s">
        <v>421</v>
      </c>
      <c r="C12" s="183"/>
      <c r="D12" s="184"/>
      <c r="E12" s="185" t="s">
        <v>71</v>
      </c>
      <c r="F12" s="186"/>
      <c r="G12" s="187"/>
      <c r="H12" s="48" t="s">
        <v>72</v>
      </c>
      <c r="I12" s="28">
        <v>0</v>
      </c>
      <c r="J12" s="27">
        <v>8</v>
      </c>
      <c r="K12" s="25">
        <f t="shared" si="0"/>
        <v>0</v>
      </c>
    </row>
    <row r="13" spans="1:11" ht="93" customHeight="1">
      <c r="A13" s="12">
        <v>2.2999999999999998</v>
      </c>
      <c r="B13" s="182" t="s">
        <v>422</v>
      </c>
      <c r="C13" s="183"/>
      <c r="D13" s="184"/>
      <c r="E13" s="185" t="s">
        <v>74</v>
      </c>
      <c r="F13" s="186"/>
      <c r="G13" s="187"/>
      <c r="H13" s="48" t="s">
        <v>72</v>
      </c>
      <c r="I13" s="28">
        <v>0</v>
      </c>
      <c r="J13" s="27">
        <v>11</v>
      </c>
      <c r="K13" s="25">
        <f t="shared" si="0"/>
        <v>0</v>
      </c>
    </row>
    <row r="14" spans="1:11" ht="157.5" customHeight="1">
      <c r="A14" s="14">
        <v>2.4</v>
      </c>
      <c r="B14" s="182" t="s">
        <v>423</v>
      </c>
      <c r="C14" s="183"/>
      <c r="D14" s="184"/>
      <c r="E14" s="185" t="s">
        <v>76</v>
      </c>
      <c r="F14" s="186"/>
      <c r="G14" s="187"/>
      <c r="H14" s="46" t="s">
        <v>63</v>
      </c>
      <c r="I14" s="28">
        <v>0</v>
      </c>
      <c r="J14" s="27">
        <v>15</v>
      </c>
      <c r="K14" s="25">
        <f t="shared" si="0"/>
        <v>0</v>
      </c>
    </row>
    <row r="15" spans="1:11" ht="84" customHeight="1">
      <c r="A15" s="12">
        <v>2.5</v>
      </c>
      <c r="B15" s="182" t="s">
        <v>424</v>
      </c>
      <c r="C15" s="183"/>
      <c r="D15" s="184"/>
      <c r="E15" s="185" t="s">
        <v>78</v>
      </c>
      <c r="F15" s="186"/>
      <c r="G15" s="187"/>
      <c r="H15" s="46" t="s">
        <v>63</v>
      </c>
      <c r="I15" s="28">
        <v>0</v>
      </c>
      <c r="J15" s="27">
        <v>18</v>
      </c>
      <c r="K15" s="25">
        <f t="shared" si="0"/>
        <v>0</v>
      </c>
    </row>
    <row r="16" spans="1:11" ht="99" customHeight="1">
      <c r="A16" s="14">
        <v>2.6</v>
      </c>
      <c r="B16" s="182" t="s">
        <v>425</v>
      </c>
      <c r="C16" s="183"/>
      <c r="D16" s="184"/>
      <c r="E16" s="185" t="s">
        <v>80</v>
      </c>
      <c r="F16" s="186"/>
      <c r="G16" s="187"/>
      <c r="H16" s="46" t="s">
        <v>63</v>
      </c>
      <c r="I16" s="28">
        <v>0</v>
      </c>
      <c r="J16" s="27">
        <v>10</v>
      </c>
      <c r="K16" s="25">
        <f t="shared" si="0"/>
        <v>0</v>
      </c>
    </row>
    <row r="17" spans="1:11" ht="30" customHeight="1">
      <c r="A17" s="15">
        <v>3</v>
      </c>
      <c r="B17" s="286" t="s">
        <v>81</v>
      </c>
      <c r="C17" s="286"/>
      <c r="D17" s="286"/>
      <c r="E17" s="285" t="s">
        <v>82</v>
      </c>
      <c r="F17" s="285"/>
      <c r="G17" s="285"/>
      <c r="H17" s="47"/>
      <c r="I17" s="29"/>
      <c r="J17" s="26"/>
      <c r="K17" s="26"/>
    </row>
    <row r="18" spans="1:11" ht="90" customHeight="1">
      <c r="A18" s="12">
        <v>3.1</v>
      </c>
      <c r="B18" s="182" t="s">
        <v>426</v>
      </c>
      <c r="C18" s="183"/>
      <c r="D18" s="184"/>
      <c r="E18" s="185" t="s">
        <v>84</v>
      </c>
      <c r="F18" s="186"/>
      <c r="G18" s="187"/>
      <c r="H18" s="46" t="s">
        <v>85</v>
      </c>
      <c r="I18" s="28">
        <v>0</v>
      </c>
      <c r="J18" s="27">
        <v>50</v>
      </c>
      <c r="K18" s="25">
        <f t="shared" ref="K18:K23" si="1">J18*I18</f>
        <v>0</v>
      </c>
    </row>
    <row r="19" spans="1:11" ht="98.25" customHeight="1">
      <c r="A19" s="12">
        <v>3.2</v>
      </c>
      <c r="B19" s="182" t="s">
        <v>427</v>
      </c>
      <c r="C19" s="183"/>
      <c r="D19" s="184"/>
      <c r="E19" s="185" t="s">
        <v>87</v>
      </c>
      <c r="F19" s="186"/>
      <c r="G19" s="187"/>
      <c r="H19" s="46" t="s">
        <v>63</v>
      </c>
      <c r="I19" s="28">
        <v>0</v>
      </c>
      <c r="J19" s="27">
        <v>10</v>
      </c>
      <c r="K19" s="25">
        <f t="shared" si="1"/>
        <v>0</v>
      </c>
    </row>
    <row r="20" spans="1:11" ht="91.5" customHeight="1">
      <c r="A20" s="12">
        <v>3.3</v>
      </c>
      <c r="B20" s="182" t="s">
        <v>428</v>
      </c>
      <c r="C20" s="183"/>
      <c r="D20" s="184"/>
      <c r="E20" s="185" t="s">
        <v>89</v>
      </c>
      <c r="F20" s="186"/>
      <c r="G20" s="187"/>
      <c r="H20" s="46" t="s">
        <v>63</v>
      </c>
      <c r="I20" s="28">
        <v>0</v>
      </c>
      <c r="J20" s="27">
        <v>60</v>
      </c>
      <c r="K20" s="25">
        <f t="shared" si="1"/>
        <v>0</v>
      </c>
    </row>
    <row r="21" spans="1:11" ht="91.5" customHeight="1">
      <c r="A21" s="34">
        <v>3.4</v>
      </c>
      <c r="B21" s="182" t="s">
        <v>429</v>
      </c>
      <c r="C21" s="183"/>
      <c r="D21" s="184"/>
      <c r="E21" s="185" t="s">
        <v>91</v>
      </c>
      <c r="F21" s="186"/>
      <c r="G21" s="187"/>
      <c r="H21" s="48" t="s">
        <v>85</v>
      </c>
      <c r="I21" s="28">
        <v>0</v>
      </c>
      <c r="J21" s="27">
        <v>25</v>
      </c>
      <c r="K21" s="25">
        <f t="shared" si="1"/>
        <v>0</v>
      </c>
    </row>
    <row r="22" spans="1:11" ht="91.5" customHeight="1">
      <c r="A22" s="34">
        <v>3.5</v>
      </c>
      <c r="B22" s="182" t="s">
        <v>430</v>
      </c>
      <c r="C22" s="183"/>
      <c r="D22" s="184"/>
      <c r="E22" s="185" t="s">
        <v>93</v>
      </c>
      <c r="F22" s="186"/>
      <c r="G22" s="187"/>
      <c r="H22" s="46" t="s">
        <v>63</v>
      </c>
      <c r="I22" s="28">
        <v>0</v>
      </c>
      <c r="J22" s="27">
        <v>50</v>
      </c>
      <c r="K22" s="25">
        <f t="shared" si="1"/>
        <v>0</v>
      </c>
    </row>
    <row r="23" spans="1:11" ht="91.5" customHeight="1">
      <c r="A23" s="34">
        <v>3.6</v>
      </c>
      <c r="B23" s="182" t="s">
        <v>431</v>
      </c>
      <c r="C23" s="183"/>
      <c r="D23" s="184"/>
      <c r="E23" s="185" t="s">
        <v>95</v>
      </c>
      <c r="F23" s="186"/>
      <c r="G23" s="187"/>
      <c r="H23" s="48" t="s">
        <v>85</v>
      </c>
      <c r="I23" s="28">
        <v>0</v>
      </c>
      <c r="J23" s="27">
        <v>25</v>
      </c>
      <c r="K23" s="25">
        <f t="shared" si="1"/>
        <v>0</v>
      </c>
    </row>
    <row r="24" spans="1:11" ht="28.5" customHeight="1">
      <c r="A24" s="16">
        <v>4</v>
      </c>
      <c r="B24" s="285" t="s">
        <v>96</v>
      </c>
      <c r="C24" s="285"/>
      <c r="D24" s="285"/>
      <c r="E24" s="285" t="s">
        <v>97</v>
      </c>
      <c r="F24" s="285"/>
      <c r="G24" s="285"/>
      <c r="H24" s="47"/>
      <c r="I24" s="29"/>
      <c r="J24" s="26"/>
      <c r="K24" s="26"/>
    </row>
    <row r="25" spans="1:11" ht="148.5" customHeight="1">
      <c r="A25" s="12">
        <v>4.0999999999999996</v>
      </c>
      <c r="B25" s="182" t="s">
        <v>432</v>
      </c>
      <c r="C25" s="183"/>
      <c r="D25" s="184"/>
      <c r="E25" s="185" t="s">
        <v>99</v>
      </c>
      <c r="F25" s="186"/>
      <c r="G25" s="187"/>
      <c r="H25" s="46" t="s">
        <v>63</v>
      </c>
      <c r="I25" s="28">
        <v>0</v>
      </c>
      <c r="J25" s="27">
        <v>110</v>
      </c>
      <c r="K25" s="25">
        <f>J25*I25</f>
        <v>0</v>
      </c>
    </row>
    <row r="26" spans="1:11" ht="112.5" customHeight="1">
      <c r="A26" s="14">
        <v>4.2</v>
      </c>
      <c r="B26" s="182" t="s">
        <v>433</v>
      </c>
      <c r="C26" s="183"/>
      <c r="D26" s="184"/>
      <c r="E26" s="185" t="s">
        <v>101</v>
      </c>
      <c r="F26" s="186"/>
      <c r="G26" s="187"/>
      <c r="H26" s="46" t="s">
        <v>63</v>
      </c>
      <c r="I26" s="28">
        <v>0</v>
      </c>
      <c r="J26" s="27">
        <v>90</v>
      </c>
      <c r="K26" s="25">
        <f>J26*I26</f>
        <v>0</v>
      </c>
    </row>
    <row r="27" spans="1:11" ht="89.1" customHeight="1">
      <c r="A27" s="12">
        <v>4.3</v>
      </c>
      <c r="B27" s="182" t="s">
        <v>434</v>
      </c>
      <c r="C27" s="183"/>
      <c r="D27" s="184"/>
      <c r="E27" s="185" t="s">
        <v>103</v>
      </c>
      <c r="F27" s="186"/>
      <c r="G27" s="187"/>
      <c r="H27" s="46" t="s">
        <v>63</v>
      </c>
      <c r="I27" s="28">
        <v>0</v>
      </c>
      <c r="J27" s="27">
        <v>90</v>
      </c>
      <c r="K27" s="25">
        <f>J27*I27</f>
        <v>0</v>
      </c>
    </row>
    <row r="28" spans="1:11" ht="97.5" customHeight="1">
      <c r="A28" s="14">
        <v>4.4000000000000004</v>
      </c>
      <c r="B28" s="182" t="s">
        <v>435</v>
      </c>
      <c r="C28" s="183"/>
      <c r="D28" s="184"/>
      <c r="E28" s="185" t="s">
        <v>105</v>
      </c>
      <c r="F28" s="186"/>
      <c r="G28" s="187"/>
      <c r="H28" s="49" t="s">
        <v>106</v>
      </c>
      <c r="I28" s="28">
        <v>0</v>
      </c>
      <c r="J28" s="27">
        <v>8</v>
      </c>
      <c r="K28" s="25">
        <f>J28*I28</f>
        <v>0</v>
      </c>
    </row>
    <row r="29" spans="1:11" ht="137.25" customHeight="1">
      <c r="A29" s="14">
        <v>4.4000000000000004</v>
      </c>
      <c r="B29" s="182" t="s">
        <v>436</v>
      </c>
      <c r="C29" s="183"/>
      <c r="D29" s="184"/>
      <c r="E29" s="185" t="s">
        <v>108</v>
      </c>
      <c r="F29" s="186"/>
      <c r="G29" s="187"/>
      <c r="H29" s="49" t="s">
        <v>106</v>
      </c>
      <c r="I29" s="28">
        <v>0</v>
      </c>
      <c r="J29" s="27">
        <v>35</v>
      </c>
      <c r="K29" s="25">
        <f>J29*I29</f>
        <v>0</v>
      </c>
    </row>
    <row r="30" spans="1:11" ht="33" customHeight="1">
      <c r="A30" s="16">
        <v>5</v>
      </c>
      <c r="B30" s="285" t="s">
        <v>437</v>
      </c>
      <c r="C30" s="285"/>
      <c r="D30" s="285"/>
      <c r="E30" s="285" t="s">
        <v>110</v>
      </c>
      <c r="F30" s="285"/>
      <c r="G30" s="285"/>
      <c r="H30" s="47"/>
      <c r="I30" s="30"/>
      <c r="J30" s="26"/>
      <c r="K30" s="26"/>
    </row>
    <row r="31" spans="1:11" ht="167.25" customHeight="1">
      <c r="A31" s="14">
        <v>5.0999999999999996</v>
      </c>
      <c r="B31" s="172" t="s">
        <v>438</v>
      </c>
      <c r="C31" s="172"/>
      <c r="D31" s="172"/>
      <c r="E31" s="174" t="s">
        <v>112</v>
      </c>
      <c r="F31" s="174"/>
      <c r="G31" s="174"/>
      <c r="H31" s="48" t="s">
        <v>72</v>
      </c>
      <c r="I31" s="28">
        <v>0</v>
      </c>
      <c r="J31" s="27">
        <v>10</v>
      </c>
      <c r="K31" s="25">
        <f>J31*I31</f>
        <v>0</v>
      </c>
    </row>
    <row r="32" spans="1:11" ht="135" customHeight="1">
      <c r="A32" s="14">
        <v>5.2</v>
      </c>
      <c r="B32" s="172" t="s">
        <v>439</v>
      </c>
      <c r="C32" s="172"/>
      <c r="D32" s="172"/>
      <c r="E32" s="287" t="s">
        <v>114</v>
      </c>
      <c r="F32" s="287"/>
      <c r="G32" s="287"/>
      <c r="H32" s="48" t="s">
        <v>63</v>
      </c>
      <c r="I32" s="28">
        <v>0</v>
      </c>
      <c r="J32" s="27">
        <v>35</v>
      </c>
      <c r="K32" s="25">
        <f>J32*I32</f>
        <v>0</v>
      </c>
    </row>
    <row r="33" spans="1:11" ht="33" customHeight="1">
      <c r="A33" s="41">
        <v>6</v>
      </c>
      <c r="B33" s="288" t="s">
        <v>115</v>
      </c>
      <c r="C33" s="289"/>
      <c r="D33" s="290"/>
      <c r="E33" s="288" t="s">
        <v>116</v>
      </c>
      <c r="F33" s="289"/>
      <c r="G33" s="290"/>
      <c r="H33" s="50"/>
      <c r="I33" s="30"/>
      <c r="J33" s="26"/>
      <c r="K33" s="26"/>
    </row>
    <row r="34" spans="1:11" ht="112.5" customHeight="1">
      <c r="A34" s="12">
        <v>6.1</v>
      </c>
      <c r="B34" s="182" t="s">
        <v>440</v>
      </c>
      <c r="C34" s="183"/>
      <c r="D34" s="184"/>
      <c r="E34" s="185" t="s">
        <v>118</v>
      </c>
      <c r="F34" s="186"/>
      <c r="G34" s="187"/>
      <c r="H34" s="46" t="s">
        <v>85</v>
      </c>
      <c r="I34" s="28">
        <v>0</v>
      </c>
      <c r="J34" s="27">
        <v>200</v>
      </c>
      <c r="K34" s="25">
        <f>J34*I34</f>
        <v>0</v>
      </c>
    </row>
    <row r="35" spans="1:11" ht="113.25" customHeight="1">
      <c r="A35" s="12">
        <v>6.2</v>
      </c>
      <c r="B35" s="182" t="s">
        <v>441</v>
      </c>
      <c r="C35" s="183"/>
      <c r="D35" s="184"/>
      <c r="E35" s="185" t="s">
        <v>120</v>
      </c>
      <c r="F35" s="186"/>
      <c r="G35" s="187"/>
      <c r="H35" s="48" t="s">
        <v>85</v>
      </c>
      <c r="I35" s="28">
        <v>0</v>
      </c>
      <c r="J35" s="27">
        <v>200</v>
      </c>
      <c r="K35" s="25">
        <f>J35*I35</f>
        <v>0</v>
      </c>
    </row>
    <row r="36" spans="1:11" ht="113.25" customHeight="1">
      <c r="A36" s="14">
        <v>6.3</v>
      </c>
      <c r="B36" s="172" t="s">
        <v>442</v>
      </c>
      <c r="C36" s="172"/>
      <c r="D36" s="172"/>
      <c r="E36" s="174" t="s">
        <v>122</v>
      </c>
      <c r="F36" s="174"/>
      <c r="G36" s="174"/>
      <c r="H36" s="48" t="s">
        <v>85</v>
      </c>
      <c r="I36" s="28">
        <v>0</v>
      </c>
      <c r="J36" s="27">
        <v>250</v>
      </c>
      <c r="K36" s="25">
        <f t="shared" ref="K36:K54" si="2">J36*I36</f>
        <v>0</v>
      </c>
    </row>
    <row r="37" spans="1:11" ht="113.25" customHeight="1">
      <c r="A37" s="14">
        <v>6.4</v>
      </c>
      <c r="B37" s="172" t="s">
        <v>443</v>
      </c>
      <c r="C37" s="172"/>
      <c r="D37" s="172"/>
      <c r="E37" s="174" t="s">
        <v>124</v>
      </c>
      <c r="F37" s="174"/>
      <c r="G37" s="174"/>
      <c r="H37" s="48" t="s">
        <v>85</v>
      </c>
      <c r="I37" s="28">
        <v>0</v>
      </c>
      <c r="J37" s="27">
        <v>210</v>
      </c>
      <c r="K37" s="25">
        <f t="shared" si="2"/>
        <v>0</v>
      </c>
    </row>
    <row r="38" spans="1:11" ht="113.25" customHeight="1">
      <c r="A38" s="14">
        <v>6.5</v>
      </c>
      <c r="B38" s="172" t="s">
        <v>444</v>
      </c>
      <c r="C38" s="172"/>
      <c r="D38" s="172"/>
      <c r="E38" s="174" t="s">
        <v>126</v>
      </c>
      <c r="F38" s="174"/>
      <c r="G38" s="174"/>
      <c r="H38" s="48" t="s">
        <v>72</v>
      </c>
      <c r="I38" s="28">
        <v>0</v>
      </c>
      <c r="J38" s="27">
        <v>15</v>
      </c>
      <c r="K38" s="25">
        <f t="shared" si="2"/>
        <v>0</v>
      </c>
    </row>
    <row r="39" spans="1:11" ht="87.75" customHeight="1">
      <c r="A39" s="14">
        <v>6.6</v>
      </c>
      <c r="B39" s="172" t="s">
        <v>445</v>
      </c>
      <c r="C39" s="172"/>
      <c r="D39" s="172"/>
      <c r="E39" s="174" t="s">
        <v>128</v>
      </c>
      <c r="F39" s="174"/>
      <c r="G39" s="174"/>
      <c r="H39" s="48" t="s">
        <v>85</v>
      </c>
      <c r="I39" s="28">
        <v>0</v>
      </c>
      <c r="J39" s="27">
        <v>30</v>
      </c>
      <c r="K39" s="25">
        <f t="shared" si="2"/>
        <v>0</v>
      </c>
    </row>
    <row r="40" spans="1:11" ht="113.25" customHeight="1">
      <c r="A40" s="14">
        <v>6.7</v>
      </c>
      <c r="B40" s="172" t="s">
        <v>446</v>
      </c>
      <c r="C40" s="172"/>
      <c r="D40" s="172"/>
      <c r="E40" s="174" t="s">
        <v>130</v>
      </c>
      <c r="F40" s="174"/>
      <c r="G40" s="174"/>
      <c r="H40" s="48" t="s">
        <v>72</v>
      </c>
      <c r="I40" s="28">
        <v>0</v>
      </c>
      <c r="J40" s="27">
        <v>20</v>
      </c>
      <c r="K40" s="25">
        <f t="shared" si="2"/>
        <v>0</v>
      </c>
    </row>
    <row r="41" spans="1:11" ht="113.25" customHeight="1">
      <c r="A41" s="14">
        <v>6.8</v>
      </c>
      <c r="B41" s="172" t="s">
        <v>131</v>
      </c>
      <c r="C41" s="172"/>
      <c r="D41" s="172"/>
      <c r="E41" s="174" t="s">
        <v>132</v>
      </c>
      <c r="F41" s="174"/>
      <c r="G41" s="174"/>
      <c r="H41" s="48" t="s">
        <v>85</v>
      </c>
      <c r="I41" s="28">
        <v>0</v>
      </c>
      <c r="J41" s="27">
        <v>175</v>
      </c>
      <c r="K41" s="25">
        <f t="shared" si="2"/>
        <v>0</v>
      </c>
    </row>
    <row r="42" spans="1:11" ht="72" customHeight="1">
      <c r="A42" s="14">
        <v>6.9</v>
      </c>
      <c r="B42" s="172" t="s">
        <v>447</v>
      </c>
      <c r="C42" s="172"/>
      <c r="D42" s="172"/>
      <c r="E42" s="174" t="s">
        <v>134</v>
      </c>
      <c r="F42" s="174"/>
      <c r="G42" s="174"/>
      <c r="H42" s="48" t="s">
        <v>85</v>
      </c>
      <c r="I42" s="28">
        <v>0</v>
      </c>
      <c r="J42" s="27">
        <v>35</v>
      </c>
      <c r="K42" s="25">
        <f t="shared" si="2"/>
        <v>0</v>
      </c>
    </row>
    <row r="43" spans="1:11" ht="75" customHeight="1">
      <c r="A43" s="40">
        <v>6.1</v>
      </c>
      <c r="B43" s="172" t="s">
        <v>448</v>
      </c>
      <c r="C43" s="172"/>
      <c r="D43" s="172"/>
      <c r="E43" s="174" t="s">
        <v>136</v>
      </c>
      <c r="F43" s="174"/>
      <c r="G43" s="174"/>
      <c r="H43" s="48" t="s">
        <v>85</v>
      </c>
      <c r="I43" s="28">
        <v>0</v>
      </c>
      <c r="J43" s="27">
        <v>20</v>
      </c>
      <c r="K43" s="25">
        <f t="shared" si="2"/>
        <v>0</v>
      </c>
    </row>
    <row r="44" spans="1:11" ht="57.75" customHeight="1">
      <c r="A44" s="40">
        <v>6.11</v>
      </c>
      <c r="B44" s="172" t="s">
        <v>449</v>
      </c>
      <c r="C44" s="172"/>
      <c r="D44" s="172"/>
      <c r="E44" s="174" t="s">
        <v>138</v>
      </c>
      <c r="F44" s="174"/>
      <c r="G44" s="174"/>
      <c r="H44" s="48" t="s">
        <v>85</v>
      </c>
      <c r="I44" s="28">
        <v>0</v>
      </c>
      <c r="J44" s="27">
        <v>120</v>
      </c>
      <c r="K44" s="25">
        <f t="shared" si="2"/>
        <v>0</v>
      </c>
    </row>
    <row r="45" spans="1:11" ht="94.5" customHeight="1">
      <c r="A45" s="40">
        <v>6.12</v>
      </c>
      <c r="B45" s="172" t="s">
        <v>450</v>
      </c>
      <c r="C45" s="172"/>
      <c r="D45" s="172"/>
      <c r="E45" s="174" t="s">
        <v>140</v>
      </c>
      <c r="F45" s="174"/>
      <c r="G45" s="174"/>
      <c r="H45" s="48" t="s">
        <v>85</v>
      </c>
      <c r="I45" s="28">
        <v>0</v>
      </c>
      <c r="J45" s="27">
        <v>90</v>
      </c>
      <c r="K45" s="25">
        <f t="shared" si="2"/>
        <v>0</v>
      </c>
    </row>
    <row r="46" spans="1:11" ht="91.5" customHeight="1">
      <c r="A46" s="40">
        <v>6.13</v>
      </c>
      <c r="B46" s="172" t="s">
        <v>451</v>
      </c>
      <c r="C46" s="172"/>
      <c r="D46" s="172"/>
      <c r="E46" s="174" t="s">
        <v>142</v>
      </c>
      <c r="F46" s="174"/>
      <c r="G46" s="174"/>
      <c r="H46" s="48" t="s">
        <v>85</v>
      </c>
      <c r="I46" s="28">
        <v>0</v>
      </c>
      <c r="J46" s="27">
        <v>90</v>
      </c>
      <c r="K46" s="25">
        <f t="shared" si="2"/>
        <v>0</v>
      </c>
    </row>
    <row r="47" spans="1:11" ht="72" customHeight="1">
      <c r="A47" s="40">
        <v>6.14</v>
      </c>
      <c r="B47" s="172" t="s">
        <v>452</v>
      </c>
      <c r="C47" s="172"/>
      <c r="D47" s="172"/>
      <c r="E47" s="173" t="s">
        <v>144</v>
      </c>
      <c r="F47" s="173"/>
      <c r="G47" s="173"/>
      <c r="H47" s="48" t="s">
        <v>85</v>
      </c>
      <c r="I47" s="28">
        <v>0</v>
      </c>
      <c r="J47" s="27">
        <v>220</v>
      </c>
      <c r="K47" s="25">
        <f t="shared" si="2"/>
        <v>0</v>
      </c>
    </row>
    <row r="48" spans="1:11" ht="93.75" customHeight="1">
      <c r="A48" s="40">
        <v>6.15</v>
      </c>
      <c r="B48" s="172" t="s">
        <v>453</v>
      </c>
      <c r="C48" s="172"/>
      <c r="D48" s="172"/>
      <c r="E48" s="174" t="s">
        <v>146</v>
      </c>
      <c r="F48" s="174"/>
      <c r="G48" s="174"/>
      <c r="H48" s="48" t="s">
        <v>85</v>
      </c>
      <c r="I48" s="28">
        <v>0</v>
      </c>
      <c r="J48" s="27">
        <v>120</v>
      </c>
      <c r="K48" s="25">
        <f t="shared" si="2"/>
        <v>0</v>
      </c>
    </row>
    <row r="49" spans="1:11" ht="97.5" customHeight="1">
      <c r="A49" s="40">
        <v>6.16</v>
      </c>
      <c r="B49" s="172" t="s">
        <v>147</v>
      </c>
      <c r="C49" s="172"/>
      <c r="D49" s="172"/>
      <c r="E49" s="173" t="s">
        <v>148</v>
      </c>
      <c r="F49" s="173"/>
      <c r="G49" s="173"/>
      <c r="H49" s="48" t="s">
        <v>85</v>
      </c>
      <c r="I49" s="28">
        <v>0</v>
      </c>
      <c r="J49" s="27">
        <v>175</v>
      </c>
      <c r="K49" s="25">
        <f t="shared" si="2"/>
        <v>0</v>
      </c>
    </row>
    <row r="50" spans="1:11" ht="84.75" customHeight="1">
      <c r="A50" s="40">
        <v>6.17</v>
      </c>
      <c r="B50" s="172" t="s">
        <v>454</v>
      </c>
      <c r="C50" s="172"/>
      <c r="D50" s="172"/>
      <c r="E50" s="174" t="s">
        <v>150</v>
      </c>
      <c r="F50" s="174"/>
      <c r="G50" s="174"/>
      <c r="H50" s="48" t="s">
        <v>85</v>
      </c>
      <c r="I50" s="28">
        <v>0</v>
      </c>
      <c r="J50" s="27">
        <v>185</v>
      </c>
      <c r="K50" s="25">
        <f t="shared" si="2"/>
        <v>0</v>
      </c>
    </row>
    <row r="51" spans="1:11" ht="113.25" customHeight="1">
      <c r="A51" s="40">
        <v>6.18</v>
      </c>
      <c r="B51" s="172" t="s">
        <v>455</v>
      </c>
      <c r="C51" s="172"/>
      <c r="D51" s="172"/>
      <c r="E51" s="174" t="s">
        <v>152</v>
      </c>
      <c r="F51" s="174"/>
      <c r="G51" s="174"/>
      <c r="H51" s="48" t="s">
        <v>153</v>
      </c>
      <c r="I51" s="28">
        <v>0</v>
      </c>
      <c r="J51" s="27">
        <v>120</v>
      </c>
      <c r="K51" s="25">
        <f t="shared" si="2"/>
        <v>0</v>
      </c>
    </row>
    <row r="52" spans="1:11" ht="31.5" customHeight="1">
      <c r="A52" s="31">
        <v>7</v>
      </c>
      <c r="B52" s="291" t="s">
        <v>154</v>
      </c>
      <c r="C52" s="292"/>
      <c r="D52" s="293"/>
      <c r="E52" s="294" t="s">
        <v>155</v>
      </c>
      <c r="F52" s="294"/>
      <c r="G52" s="294"/>
      <c r="H52" s="51"/>
      <c r="I52" s="32"/>
      <c r="J52" s="32"/>
      <c r="K52" s="33"/>
    </row>
    <row r="53" spans="1:11" ht="113.25" customHeight="1">
      <c r="A53" s="14">
        <v>7.1</v>
      </c>
      <c r="B53" s="172" t="s">
        <v>156</v>
      </c>
      <c r="C53" s="172"/>
      <c r="D53" s="172"/>
      <c r="E53" s="174" t="s">
        <v>157</v>
      </c>
      <c r="F53" s="174"/>
      <c r="G53" s="174"/>
      <c r="H53" s="48" t="s">
        <v>63</v>
      </c>
      <c r="I53" s="28">
        <v>0</v>
      </c>
      <c r="J53" s="27">
        <v>25</v>
      </c>
      <c r="K53" s="25">
        <f t="shared" si="2"/>
        <v>0</v>
      </c>
    </row>
    <row r="54" spans="1:11" ht="113.25" customHeight="1">
      <c r="A54" s="14">
        <v>7.2</v>
      </c>
      <c r="B54" s="172" t="s">
        <v>456</v>
      </c>
      <c r="C54" s="172"/>
      <c r="D54" s="172"/>
      <c r="E54" s="173" t="s">
        <v>159</v>
      </c>
      <c r="F54" s="173"/>
      <c r="G54" s="173"/>
      <c r="H54" s="48" t="s">
        <v>63</v>
      </c>
      <c r="I54" s="28">
        <v>0</v>
      </c>
      <c r="J54" s="27">
        <v>25</v>
      </c>
      <c r="K54" s="25">
        <f t="shared" si="2"/>
        <v>0</v>
      </c>
    </row>
    <row r="55" spans="1:11" ht="31.5" customHeight="1" thickBot="1">
      <c r="A55" s="31">
        <v>8</v>
      </c>
      <c r="B55" s="291" t="s">
        <v>160</v>
      </c>
      <c r="C55" s="292"/>
      <c r="D55" s="293"/>
      <c r="E55" s="294" t="s">
        <v>161</v>
      </c>
      <c r="F55" s="294"/>
      <c r="G55" s="294"/>
      <c r="H55" s="51"/>
      <c r="I55" s="32"/>
      <c r="J55" s="32"/>
      <c r="K55" s="33"/>
    </row>
    <row r="56" spans="1:11" ht="127.5" customHeight="1" thickBot="1">
      <c r="A56" s="42">
        <v>8.1</v>
      </c>
      <c r="B56" s="295" t="s">
        <v>457</v>
      </c>
      <c r="C56" s="296"/>
      <c r="D56" s="297"/>
      <c r="E56" s="298" t="s">
        <v>163</v>
      </c>
      <c r="F56" s="299"/>
      <c r="G56" s="300"/>
      <c r="H56" s="52" t="s">
        <v>85</v>
      </c>
      <c r="I56" s="43">
        <v>0</v>
      </c>
      <c r="J56" s="44">
        <v>50</v>
      </c>
      <c r="K56" s="45">
        <f t="shared" ref="K56:K67" si="3">I56*J56</f>
        <v>0</v>
      </c>
    </row>
    <row r="57" spans="1:11" ht="124.5" customHeight="1" thickBot="1">
      <c r="A57" s="14">
        <v>8.1999999999999993</v>
      </c>
      <c r="B57" s="146" t="s">
        <v>458</v>
      </c>
      <c r="C57" s="146"/>
      <c r="D57" s="146"/>
      <c r="E57" s="147" t="s">
        <v>165</v>
      </c>
      <c r="F57" s="147"/>
      <c r="G57" s="147"/>
      <c r="H57" s="48" t="s">
        <v>85</v>
      </c>
      <c r="I57" s="43">
        <v>0</v>
      </c>
      <c r="J57" s="44">
        <v>10</v>
      </c>
      <c r="K57" s="45">
        <f t="shared" si="3"/>
        <v>0</v>
      </c>
    </row>
    <row r="58" spans="1:11" ht="120" customHeight="1">
      <c r="A58" s="14">
        <v>8.3000000000000007</v>
      </c>
      <c r="B58" s="170" t="s">
        <v>458</v>
      </c>
      <c r="C58" s="170"/>
      <c r="D58" s="170"/>
      <c r="E58" s="171" t="s">
        <v>166</v>
      </c>
      <c r="F58" s="171"/>
      <c r="G58" s="171"/>
      <c r="H58" s="49" t="s">
        <v>85</v>
      </c>
      <c r="I58" s="43">
        <v>0</v>
      </c>
      <c r="J58" s="44">
        <v>10</v>
      </c>
      <c r="K58" s="45">
        <f t="shared" si="3"/>
        <v>0</v>
      </c>
    </row>
    <row r="59" spans="1:11" ht="150" customHeight="1">
      <c r="A59" s="14">
        <v>8.4</v>
      </c>
      <c r="B59" s="146" t="s">
        <v>167</v>
      </c>
      <c r="C59" s="146"/>
      <c r="D59" s="146"/>
      <c r="E59" s="147" t="s">
        <v>168</v>
      </c>
      <c r="F59" s="147"/>
      <c r="G59" s="147"/>
      <c r="H59" s="48" t="s">
        <v>85</v>
      </c>
      <c r="I59" s="28">
        <v>0</v>
      </c>
      <c r="J59" s="27">
        <v>30</v>
      </c>
      <c r="K59" s="45">
        <f t="shared" si="3"/>
        <v>0</v>
      </c>
    </row>
    <row r="60" spans="1:11" ht="148.5" customHeight="1">
      <c r="A60" s="14">
        <v>8.5</v>
      </c>
      <c r="B60" s="146" t="s">
        <v>169</v>
      </c>
      <c r="C60" s="146"/>
      <c r="D60" s="146"/>
      <c r="E60" s="147" t="s">
        <v>170</v>
      </c>
      <c r="F60" s="147"/>
      <c r="G60" s="147"/>
      <c r="H60" s="48" t="s">
        <v>85</v>
      </c>
      <c r="I60" s="28">
        <v>0</v>
      </c>
      <c r="J60" s="27">
        <v>45</v>
      </c>
      <c r="K60" s="25">
        <f t="shared" si="3"/>
        <v>0</v>
      </c>
    </row>
    <row r="61" spans="1:11" ht="172.5" customHeight="1">
      <c r="A61" s="14">
        <v>8.6</v>
      </c>
      <c r="B61" s="146" t="s">
        <v>171</v>
      </c>
      <c r="C61" s="146"/>
      <c r="D61" s="146"/>
      <c r="E61" s="147" t="s">
        <v>172</v>
      </c>
      <c r="F61" s="147"/>
      <c r="G61" s="147"/>
      <c r="H61" s="48" t="s">
        <v>85</v>
      </c>
      <c r="I61" s="28">
        <v>0</v>
      </c>
      <c r="J61" s="27">
        <v>60</v>
      </c>
      <c r="K61" s="25">
        <f t="shared" si="3"/>
        <v>0</v>
      </c>
    </row>
    <row r="62" spans="1:11" ht="150" customHeight="1">
      <c r="A62" s="14">
        <v>8.6999999999999993</v>
      </c>
      <c r="B62" s="146" t="s">
        <v>173</v>
      </c>
      <c r="C62" s="146"/>
      <c r="D62" s="146"/>
      <c r="E62" s="147" t="s">
        <v>174</v>
      </c>
      <c r="F62" s="147"/>
      <c r="G62" s="147"/>
      <c r="H62" s="48" t="s">
        <v>85</v>
      </c>
      <c r="I62" s="28">
        <v>0</v>
      </c>
      <c r="J62" s="27">
        <v>50</v>
      </c>
      <c r="K62" s="25">
        <f t="shared" si="3"/>
        <v>0</v>
      </c>
    </row>
    <row r="63" spans="1:11" ht="195.75" customHeight="1">
      <c r="A63" s="14">
        <v>8.8000000000000007</v>
      </c>
      <c r="B63" s="146" t="s">
        <v>175</v>
      </c>
      <c r="C63" s="146"/>
      <c r="D63" s="146"/>
      <c r="E63" s="147" t="s">
        <v>176</v>
      </c>
      <c r="F63" s="147"/>
      <c r="G63" s="147"/>
      <c r="H63" s="48" t="s">
        <v>85</v>
      </c>
      <c r="I63" s="28">
        <v>0</v>
      </c>
      <c r="J63" s="27">
        <v>75</v>
      </c>
      <c r="K63" s="25">
        <f t="shared" si="3"/>
        <v>0</v>
      </c>
    </row>
    <row r="64" spans="1:11" ht="150" customHeight="1">
      <c r="A64" s="14">
        <v>8.9</v>
      </c>
      <c r="B64" s="146" t="s">
        <v>177</v>
      </c>
      <c r="C64" s="146"/>
      <c r="D64" s="146"/>
      <c r="E64" s="147" t="s">
        <v>178</v>
      </c>
      <c r="F64" s="147"/>
      <c r="G64" s="147"/>
      <c r="H64" s="48" t="s">
        <v>72</v>
      </c>
      <c r="I64" s="28">
        <v>0</v>
      </c>
      <c r="J64" s="27">
        <v>5</v>
      </c>
      <c r="K64" s="25">
        <f t="shared" si="3"/>
        <v>0</v>
      </c>
    </row>
    <row r="65" spans="1:11" ht="129" customHeight="1">
      <c r="A65" s="40">
        <v>8.1</v>
      </c>
      <c r="B65" s="146" t="s">
        <v>179</v>
      </c>
      <c r="C65" s="146"/>
      <c r="D65" s="146"/>
      <c r="E65" s="147" t="s">
        <v>180</v>
      </c>
      <c r="F65" s="147"/>
      <c r="G65" s="147"/>
      <c r="H65" s="48" t="s">
        <v>72</v>
      </c>
      <c r="I65" s="28">
        <v>0</v>
      </c>
      <c r="J65" s="27">
        <v>4</v>
      </c>
      <c r="K65" s="25">
        <f t="shared" si="3"/>
        <v>0</v>
      </c>
    </row>
    <row r="66" spans="1:11" ht="121.5" customHeight="1">
      <c r="A66" s="40">
        <v>8.11</v>
      </c>
      <c r="B66" s="146" t="s">
        <v>181</v>
      </c>
      <c r="C66" s="146"/>
      <c r="D66" s="146"/>
      <c r="E66" s="147" t="s">
        <v>182</v>
      </c>
      <c r="F66" s="147"/>
      <c r="G66" s="147"/>
      <c r="H66" s="48" t="s">
        <v>72</v>
      </c>
      <c r="I66" s="28">
        <v>0</v>
      </c>
      <c r="J66" s="27">
        <v>6</v>
      </c>
      <c r="K66" s="25">
        <f t="shared" si="3"/>
        <v>0</v>
      </c>
    </row>
    <row r="67" spans="1:11" ht="121.5" customHeight="1">
      <c r="A67" s="40">
        <v>8.1199999999999992</v>
      </c>
      <c r="B67" s="146" t="s">
        <v>183</v>
      </c>
      <c r="C67" s="146"/>
      <c r="D67" s="146"/>
      <c r="E67" s="147" t="s">
        <v>184</v>
      </c>
      <c r="F67" s="147"/>
      <c r="G67" s="147"/>
      <c r="H67" s="48" t="s">
        <v>72</v>
      </c>
      <c r="I67" s="28">
        <v>0</v>
      </c>
      <c r="J67" s="27">
        <v>8</v>
      </c>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166">
        <f>SUM(K8:K67)</f>
        <v>0</v>
      </c>
      <c r="I69" s="166"/>
      <c r="J69" s="166"/>
      <c r="K69" s="167"/>
    </row>
  </sheetData>
  <mergeCells count="136">
    <mergeCell ref="B42:D42"/>
    <mergeCell ref="E66:G66"/>
    <mergeCell ref="B66:D66"/>
    <mergeCell ref="B52:D52"/>
    <mergeCell ref="E52:G52"/>
    <mergeCell ref="E65:G65"/>
    <mergeCell ref="B62:D62"/>
    <mergeCell ref="B63:D63"/>
    <mergeCell ref="B64:D64"/>
    <mergeCell ref="B65:D65"/>
    <mergeCell ref="E61:G61"/>
    <mergeCell ref="B61:D61"/>
    <mergeCell ref="E62:G62"/>
    <mergeCell ref="E63:G63"/>
    <mergeCell ref="E64:G64"/>
    <mergeCell ref="E60:G60"/>
    <mergeCell ref="B57:D57"/>
    <mergeCell ref="B58:D58"/>
    <mergeCell ref="B59:D59"/>
    <mergeCell ref="B60:D60"/>
    <mergeCell ref="H69:K69"/>
    <mergeCell ref="E36:G36"/>
    <mergeCell ref="B36:D36"/>
    <mergeCell ref="E37:G37"/>
    <mergeCell ref="E38:G38"/>
    <mergeCell ref="E39:G39"/>
    <mergeCell ref="E40:G40"/>
    <mergeCell ref="E41:G41"/>
    <mergeCell ref="E42:G42"/>
    <mergeCell ref="E67:G67"/>
    <mergeCell ref="B67:D67"/>
    <mergeCell ref="B43:D43"/>
    <mergeCell ref="B44:D44"/>
    <mergeCell ref="E47:G47"/>
    <mergeCell ref="E48:G48"/>
    <mergeCell ref="E49:G49"/>
    <mergeCell ref="E50:G50"/>
    <mergeCell ref="E51:G51"/>
    <mergeCell ref="E53:G53"/>
    <mergeCell ref="A68:K68"/>
    <mergeCell ref="E57:G57"/>
    <mergeCell ref="E58:G58"/>
    <mergeCell ref="E59:G59"/>
    <mergeCell ref="B51:D51"/>
    <mergeCell ref="B35:D35"/>
    <mergeCell ref="E35:G35"/>
    <mergeCell ref="B55:D55"/>
    <mergeCell ref="E55:G55"/>
    <mergeCell ref="B56:D56"/>
    <mergeCell ref="E56:G56"/>
    <mergeCell ref="E43:G43"/>
    <mergeCell ref="E44:G44"/>
    <mergeCell ref="E45:G45"/>
    <mergeCell ref="E46:G46"/>
    <mergeCell ref="B53:D53"/>
    <mergeCell ref="B54:D54"/>
    <mergeCell ref="B45:D45"/>
    <mergeCell ref="B46:D46"/>
    <mergeCell ref="B47:D47"/>
    <mergeCell ref="B48:D48"/>
    <mergeCell ref="B49:D49"/>
    <mergeCell ref="B50:D50"/>
    <mergeCell ref="E54:G54"/>
    <mergeCell ref="B37:D37"/>
    <mergeCell ref="B38:D38"/>
    <mergeCell ref="B39:D39"/>
    <mergeCell ref="B40:D40"/>
    <mergeCell ref="B41:D41"/>
    <mergeCell ref="B29:D29"/>
    <mergeCell ref="E29:G29"/>
    <mergeCell ref="B30:D30"/>
    <mergeCell ref="E30:G30"/>
    <mergeCell ref="B34:D34"/>
    <mergeCell ref="E34:G34"/>
    <mergeCell ref="B31:D31"/>
    <mergeCell ref="E31:G31"/>
    <mergeCell ref="E33:G33"/>
    <mergeCell ref="B33:D33"/>
    <mergeCell ref="E32:G32"/>
    <mergeCell ref="B32:D32"/>
    <mergeCell ref="B26:D26"/>
    <mergeCell ref="E26:G26"/>
    <mergeCell ref="B27:D27"/>
    <mergeCell ref="E27:G27"/>
    <mergeCell ref="B28:D28"/>
    <mergeCell ref="E28:G28"/>
    <mergeCell ref="B23:D23"/>
    <mergeCell ref="E23:G23"/>
    <mergeCell ref="B24:D24"/>
    <mergeCell ref="E24:G24"/>
    <mergeCell ref="B25:D25"/>
    <mergeCell ref="E25:G25"/>
    <mergeCell ref="B20:D20"/>
    <mergeCell ref="E20:G20"/>
    <mergeCell ref="B21:D21"/>
    <mergeCell ref="E21:G21"/>
    <mergeCell ref="B22:D22"/>
    <mergeCell ref="E22:G22"/>
    <mergeCell ref="B17:D17"/>
    <mergeCell ref="E17:G17"/>
    <mergeCell ref="B18:D18"/>
    <mergeCell ref="E18:G18"/>
    <mergeCell ref="B19:D19"/>
    <mergeCell ref="E19:G19"/>
    <mergeCell ref="B14:D14"/>
    <mergeCell ref="E14:G14"/>
    <mergeCell ref="B15:D15"/>
    <mergeCell ref="E15:G15"/>
    <mergeCell ref="B16:D16"/>
    <mergeCell ref="E16:G16"/>
    <mergeCell ref="B11:D11"/>
    <mergeCell ref="E11:G11"/>
    <mergeCell ref="B12:D12"/>
    <mergeCell ref="E12:G12"/>
    <mergeCell ref="B13:D13"/>
    <mergeCell ref="E13:G13"/>
    <mergeCell ref="B7:D7"/>
    <mergeCell ref="E7:G7"/>
    <mergeCell ref="B8:D8"/>
    <mergeCell ref="E8:G8"/>
    <mergeCell ref="B10:D10"/>
    <mergeCell ref="E10:G10"/>
    <mergeCell ref="A4:B4"/>
    <mergeCell ref="C4:D4"/>
    <mergeCell ref="F4:G4"/>
    <mergeCell ref="B9:D9"/>
    <mergeCell ref="E9:G9"/>
    <mergeCell ref="I4:K4"/>
    <mergeCell ref="B6:D6"/>
    <mergeCell ref="E6:G6"/>
    <mergeCell ref="A1:K1"/>
    <mergeCell ref="A2:K2"/>
    <mergeCell ref="A3:B3"/>
    <mergeCell ref="C3:D3"/>
    <mergeCell ref="F3:G3"/>
    <mergeCell ref="I3:K3"/>
  </mergeCells>
  <printOptions horizontalCentered="1" verticalCentered="1"/>
  <pageMargins left="0" right="0" top="0" bottom="0" header="0" footer="0"/>
  <pageSetup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8">
    <pageSetUpPr fitToPage="1"/>
  </sheetPr>
  <dimension ref="A1:K69"/>
  <sheetViews>
    <sheetView view="pageBreakPreview" topLeftCell="A24" zoomScale="80" zoomScaleNormal="50" zoomScaleSheetLayoutView="80" workbookViewId="0">
      <selection activeCell="K69" sqref="K69"/>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403</v>
      </c>
      <c r="B3" s="280"/>
      <c r="C3" s="276" t="s">
        <v>404</v>
      </c>
      <c r="D3" s="278"/>
      <c r="E3" s="37" t="s">
        <v>44</v>
      </c>
      <c r="F3" s="281" t="s">
        <v>45</v>
      </c>
      <c r="G3" s="282"/>
      <c r="H3" s="35" t="s">
        <v>46</v>
      </c>
      <c r="I3" s="276" t="s">
        <v>47</v>
      </c>
      <c r="J3" s="277"/>
      <c r="K3" s="278"/>
    </row>
    <row r="4" spans="1:11" ht="39.75" customHeight="1">
      <c r="A4" s="279" t="s">
        <v>405</v>
      </c>
      <c r="B4" s="280"/>
      <c r="C4" s="276">
        <v>592</v>
      </c>
      <c r="D4" s="278"/>
      <c r="E4" s="38" t="s">
        <v>49</v>
      </c>
      <c r="F4" s="283" t="s">
        <v>50</v>
      </c>
      <c r="G4" s="284"/>
      <c r="H4" s="36" t="s">
        <v>406</v>
      </c>
      <c r="I4" s="276">
        <v>1</v>
      </c>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hidden="1" customHeight="1">
      <c r="A7" s="13">
        <v>1</v>
      </c>
      <c r="B7" s="201" t="s">
        <v>59</v>
      </c>
      <c r="C7" s="201"/>
      <c r="D7" s="201"/>
      <c r="E7" s="201" t="s">
        <v>60</v>
      </c>
      <c r="F7" s="201"/>
      <c r="G7" s="201"/>
      <c r="H7" s="9"/>
      <c r="I7" s="3"/>
      <c r="J7" s="3"/>
      <c r="K7" s="3"/>
    </row>
    <row r="8" spans="1:11" ht="116.25" hidden="1" customHeight="1">
      <c r="A8" s="12">
        <v>1.1000000000000001</v>
      </c>
      <c r="B8" s="182" t="s">
        <v>61</v>
      </c>
      <c r="C8" s="183"/>
      <c r="D8" s="184"/>
      <c r="E8" s="185" t="s">
        <v>62</v>
      </c>
      <c r="F8" s="186"/>
      <c r="G8" s="187"/>
      <c r="H8" s="46" t="s">
        <v>63</v>
      </c>
      <c r="I8" s="28"/>
      <c r="J8" s="27">
        <v>15</v>
      </c>
      <c r="K8" s="25">
        <f>J8*I8</f>
        <v>0</v>
      </c>
    </row>
    <row r="9" spans="1:11" ht="126.75" hidden="1" customHeight="1">
      <c r="A9" s="12">
        <v>1.2</v>
      </c>
      <c r="B9" s="172" t="s">
        <v>64</v>
      </c>
      <c r="C9" s="172"/>
      <c r="D9" s="172"/>
      <c r="E9" s="174" t="s">
        <v>65</v>
      </c>
      <c r="F9" s="174"/>
      <c r="G9" s="174"/>
      <c r="H9" s="46" t="s">
        <v>63</v>
      </c>
      <c r="I9" s="28"/>
      <c r="J9" s="27">
        <v>15</v>
      </c>
      <c r="K9" s="25">
        <f>J9*I9</f>
        <v>0</v>
      </c>
    </row>
    <row r="10" spans="1:11" ht="25.5" hidden="1" customHeight="1">
      <c r="A10" s="13">
        <v>2</v>
      </c>
      <c r="B10" s="285" t="s">
        <v>66</v>
      </c>
      <c r="C10" s="285"/>
      <c r="D10" s="285"/>
      <c r="E10" s="285" t="s">
        <v>67</v>
      </c>
      <c r="F10" s="285"/>
      <c r="G10" s="285"/>
      <c r="H10" s="47"/>
      <c r="I10" s="9"/>
      <c r="J10" s="26"/>
      <c r="K10" s="26"/>
    </row>
    <row r="11" spans="1:11" ht="101.25" hidden="1" customHeight="1">
      <c r="A11" s="12">
        <v>2.1</v>
      </c>
      <c r="B11" s="182" t="s">
        <v>68</v>
      </c>
      <c r="C11" s="183"/>
      <c r="D11" s="184"/>
      <c r="E11" s="185" t="s">
        <v>69</v>
      </c>
      <c r="F11" s="186"/>
      <c r="G11" s="187"/>
      <c r="H11" s="46" t="s">
        <v>63</v>
      </c>
      <c r="I11" s="28">
        <v>11.8</v>
      </c>
      <c r="J11" s="27">
        <v>4</v>
      </c>
      <c r="K11" s="25">
        <f t="shared" ref="K11:K16" si="0">J11*I11</f>
        <v>47.2</v>
      </c>
    </row>
    <row r="12" spans="1:11" ht="104.25" hidden="1" customHeight="1">
      <c r="A12" s="14">
        <v>2.2000000000000002</v>
      </c>
      <c r="B12" s="182" t="s">
        <v>70</v>
      </c>
      <c r="C12" s="183"/>
      <c r="D12" s="184"/>
      <c r="E12" s="185" t="s">
        <v>71</v>
      </c>
      <c r="F12" s="186"/>
      <c r="G12" s="187"/>
      <c r="H12" s="48" t="s">
        <v>72</v>
      </c>
      <c r="I12" s="28"/>
      <c r="J12" s="27">
        <v>8</v>
      </c>
      <c r="K12" s="25">
        <f t="shared" si="0"/>
        <v>0</v>
      </c>
    </row>
    <row r="13" spans="1:11" ht="93" hidden="1" customHeight="1">
      <c r="A13" s="14">
        <v>2.2999999999999998</v>
      </c>
      <c r="B13" s="182" t="s">
        <v>73</v>
      </c>
      <c r="C13" s="183"/>
      <c r="D13" s="184"/>
      <c r="E13" s="185" t="s">
        <v>74</v>
      </c>
      <c r="F13" s="186"/>
      <c r="G13" s="187"/>
      <c r="H13" s="48" t="s">
        <v>72</v>
      </c>
      <c r="I13" s="28">
        <v>30</v>
      </c>
      <c r="J13" s="27">
        <v>11</v>
      </c>
      <c r="K13" s="25">
        <f t="shared" si="0"/>
        <v>330</v>
      </c>
    </row>
    <row r="14" spans="1:11" ht="157.5" hidden="1" customHeight="1">
      <c r="A14" s="14">
        <v>2.4</v>
      </c>
      <c r="B14" s="182" t="s">
        <v>75</v>
      </c>
      <c r="C14" s="183"/>
      <c r="D14" s="184"/>
      <c r="E14" s="185" t="s">
        <v>76</v>
      </c>
      <c r="F14" s="186"/>
      <c r="G14" s="187"/>
      <c r="H14" s="46" t="s">
        <v>63</v>
      </c>
      <c r="I14" s="28">
        <v>20</v>
      </c>
      <c r="J14" s="27">
        <v>15</v>
      </c>
      <c r="K14" s="25">
        <f t="shared" si="0"/>
        <v>300</v>
      </c>
    </row>
    <row r="15" spans="1:11" ht="84" hidden="1" customHeight="1">
      <c r="A15" s="12">
        <v>2.5</v>
      </c>
      <c r="B15" s="182" t="s">
        <v>77</v>
      </c>
      <c r="C15" s="183"/>
      <c r="D15" s="184"/>
      <c r="E15" s="185" t="s">
        <v>78</v>
      </c>
      <c r="F15" s="186"/>
      <c r="G15" s="187"/>
      <c r="H15" s="46" t="s">
        <v>63</v>
      </c>
      <c r="I15" s="28"/>
      <c r="J15" s="27">
        <v>18</v>
      </c>
      <c r="K15" s="25">
        <f t="shared" si="0"/>
        <v>0</v>
      </c>
    </row>
    <row r="16" spans="1:11" ht="131.44999999999999" hidden="1" customHeight="1">
      <c r="A16" s="14">
        <v>2.6</v>
      </c>
      <c r="B16" s="182" t="s">
        <v>79</v>
      </c>
      <c r="C16" s="183"/>
      <c r="D16" s="184"/>
      <c r="E16" s="185" t="s">
        <v>80</v>
      </c>
      <c r="F16" s="186"/>
      <c r="G16" s="187"/>
      <c r="H16" s="46" t="s">
        <v>63</v>
      </c>
      <c r="I16" s="28"/>
      <c r="J16" s="27">
        <v>10</v>
      </c>
      <c r="K16" s="25">
        <f t="shared" si="0"/>
        <v>0</v>
      </c>
    </row>
    <row r="17" spans="1:11" ht="30" hidden="1" customHeight="1">
      <c r="A17" s="15">
        <v>3</v>
      </c>
      <c r="B17" s="286" t="s">
        <v>81</v>
      </c>
      <c r="C17" s="286"/>
      <c r="D17" s="286"/>
      <c r="E17" s="285" t="s">
        <v>82</v>
      </c>
      <c r="F17" s="285"/>
      <c r="G17" s="285"/>
      <c r="H17" s="47"/>
      <c r="I17" s="29"/>
      <c r="J17" s="26"/>
      <c r="K17" s="26"/>
    </row>
    <row r="18" spans="1:11" ht="90" hidden="1" customHeight="1">
      <c r="A18" s="12">
        <v>3.1</v>
      </c>
      <c r="B18" s="182" t="s">
        <v>83</v>
      </c>
      <c r="C18" s="183"/>
      <c r="D18" s="184"/>
      <c r="E18" s="185" t="s">
        <v>84</v>
      </c>
      <c r="F18" s="186"/>
      <c r="G18" s="187"/>
      <c r="H18" s="46" t="s">
        <v>85</v>
      </c>
      <c r="I18" s="28"/>
      <c r="J18" s="27">
        <v>50</v>
      </c>
      <c r="K18" s="25">
        <f t="shared" ref="K18:K23" si="1">J18*I18</f>
        <v>0</v>
      </c>
    </row>
    <row r="19" spans="1:11" ht="108.6" hidden="1" customHeight="1">
      <c r="A19" s="12">
        <v>3.2</v>
      </c>
      <c r="B19" s="182" t="s">
        <v>86</v>
      </c>
      <c r="C19" s="183"/>
      <c r="D19" s="184"/>
      <c r="E19" s="185" t="s">
        <v>87</v>
      </c>
      <c r="F19" s="186"/>
      <c r="G19" s="187"/>
      <c r="H19" s="46" t="s">
        <v>63</v>
      </c>
      <c r="I19" s="28"/>
      <c r="J19" s="27">
        <v>10</v>
      </c>
      <c r="K19" s="25">
        <f t="shared" si="1"/>
        <v>0</v>
      </c>
    </row>
    <row r="20" spans="1:11" ht="116.1" hidden="1" customHeight="1">
      <c r="A20" s="12">
        <v>3.3</v>
      </c>
      <c r="B20" s="182" t="s">
        <v>88</v>
      </c>
      <c r="C20" s="183"/>
      <c r="D20" s="184"/>
      <c r="E20" s="185" t="s">
        <v>89</v>
      </c>
      <c r="F20" s="186"/>
      <c r="G20" s="187"/>
      <c r="H20" s="46" t="s">
        <v>63</v>
      </c>
      <c r="I20" s="28"/>
      <c r="J20" s="27">
        <v>60</v>
      </c>
      <c r="K20" s="25">
        <f t="shared" si="1"/>
        <v>0</v>
      </c>
    </row>
    <row r="21" spans="1:11" ht="91.5" hidden="1" customHeight="1">
      <c r="A21" s="53">
        <v>3.4</v>
      </c>
      <c r="B21" s="182" t="s">
        <v>90</v>
      </c>
      <c r="C21" s="183"/>
      <c r="D21" s="184"/>
      <c r="E21" s="185" t="s">
        <v>91</v>
      </c>
      <c r="F21" s="186"/>
      <c r="G21" s="187"/>
      <c r="H21" s="48" t="s">
        <v>85</v>
      </c>
      <c r="I21" s="28"/>
      <c r="J21" s="27">
        <v>25</v>
      </c>
      <c r="K21" s="25">
        <f t="shared" si="1"/>
        <v>0</v>
      </c>
    </row>
    <row r="22" spans="1:11" ht="119.1" hidden="1" customHeight="1">
      <c r="A22" s="34">
        <v>3.5</v>
      </c>
      <c r="B22" s="182" t="s">
        <v>92</v>
      </c>
      <c r="C22" s="183"/>
      <c r="D22" s="184"/>
      <c r="E22" s="185" t="s">
        <v>93</v>
      </c>
      <c r="F22" s="186"/>
      <c r="G22" s="187"/>
      <c r="H22" s="46" t="s">
        <v>63</v>
      </c>
      <c r="I22" s="28"/>
      <c r="J22" s="27">
        <v>50</v>
      </c>
      <c r="K22" s="25">
        <f t="shared" si="1"/>
        <v>0</v>
      </c>
    </row>
    <row r="23" spans="1:11" ht="91.5" hidden="1" customHeight="1">
      <c r="A23" s="34">
        <v>3.6</v>
      </c>
      <c r="B23" s="182" t="s">
        <v>94</v>
      </c>
      <c r="C23" s="183"/>
      <c r="D23" s="184"/>
      <c r="E23" s="185" t="s">
        <v>95</v>
      </c>
      <c r="F23" s="186"/>
      <c r="G23" s="187"/>
      <c r="H23" s="48" t="s">
        <v>85</v>
      </c>
      <c r="I23" s="28"/>
      <c r="J23" s="27">
        <v>25</v>
      </c>
      <c r="K23" s="25">
        <f t="shared" si="1"/>
        <v>0</v>
      </c>
    </row>
    <row r="24" spans="1:11" ht="28.5" customHeight="1">
      <c r="A24" s="16">
        <v>4</v>
      </c>
      <c r="B24" s="285" t="s">
        <v>96</v>
      </c>
      <c r="C24" s="285"/>
      <c r="D24" s="285"/>
      <c r="E24" s="285" t="s">
        <v>97</v>
      </c>
      <c r="F24" s="285"/>
      <c r="G24" s="285"/>
      <c r="H24" s="47"/>
      <c r="I24" s="29"/>
      <c r="J24" s="26"/>
      <c r="K24" s="26"/>
    </row>
    <row r="25" spans="1:11" ht="148.5" customHeight="1">
      <c r="A25" s="77">
        <v>4.0999999999999996</v>
      </c>
      <c r="B25" s="182" t="s">
        <v>98</v>
      </c>
      <c r="C25" s="183"/>
      <c r="D25" s="184"/>
      <c r="E25" s="185" t="s">
        <v>99</v>
      </c>
      <c r="F25" s="186"/>
      <c r="G25" s="187"/>
      <c r="H25" s="46" t="s">
        <v>63</v>
      </c>
      <c r="I25" s="28">
        <v>4.32</v>
      </c>
      <c r="J25" s="27">
        <v>110</v>
      </c>
      <c r="K25" s="25">
        <f>J25*I25</f>
        <v>475.20000000000005</v>
      </c>
    </row>
    <row r="26" spans="1:11" ht="112.5" hidden="1" customHeight="1">
      <c r="A26" s="14">
        <v>4.2</v>
      </c>
      <c r="B26" s="182" t="s">
        <v>100</v>
      </c>
      <c r="C26" s="183"/>
      <c r="D26" s="184"/>
      <c r="E26" s="185" t="s">
        <v>101</v>
      </c>
      <c r="F26" s="186"/>
      <c r="G26" s="187"/>
      <c r="H26" s="46" t="s">
        <v>63</v>
      </c>
      <c r="I26" s="28">
        <f>2*0.9</f>
        <v>1.8</v>
      </c>
      <c r="J26" s="27">
        <v>90</v>
      </c>
      <c r="K26" s="25">
        <f>J26*I26</f>
        <v>162</v>
      </c>
    </row>
    <row r="27" spans="1:11" ht="89.1" customHeight="1">
      <c r="A27" s="54">
        <v>4.3</v>
      </c>
      <c r="B27" s="182" t="s">
        <v>102</v>
      </c>
      <c r="C27" s="183"/>
      <c r="D27" s="184"/>
      <c r="E27" s="185" t="s">
        <v>103</v>
      </c>
      <c r="F27" s="186"/>
      <c r="G27" s="187"/>
      <c r="H27" s="46" t="s">
        <v>63</v>
      </c>
      <c r="I27" s="28">
        <v>8.73</v>
      </c>
      <c r="J27" s="27">
        <v>90</v>
      </c>
      <c r="K27" s="25">
        <f>J27*I27</f>
        <v>785.7</v>
      </c>
    </row>
    <row r="28" spans="1:11" ht="97.5" hidden="1" customHeight="1">
      <c r="A28" s="14" t="s">
        <v>407</v>
      </c>
      <c r="B28" s="182" t="s">
        <v>104</v>
      </c>
      <c r="C28" s="183"/>
      <c r="D28" s="184"/>
      <c r="E28" s="185" t="s">
        <v>105</v>
      </c>
      <c r="F28" s="186"/>
      <c r="G28" s="187"/>
      <c r="H28" s="48" t="s">
        <v>106</v>
      </c>
      <c r="I28" s="28">
        <f>2+2+0.9</f>
        <v>4.9000000000000004</v>
      </c>
      <c r="J28" s="27">
        <v>8</v>
      </c>
      <c r="K28" s="25">
        <f>J28*I28</f>
        <v>39.200000000000003</v>
      </c>
    </row>
    <row r="29" spans="1:11" ht="137.25" hidden="1" customHeight="1">
      <c r="A29" s="14">
        <v>4.5</v>
      </c>
      <c r="B29" s="182" t="s">
        <v>107</v>
      </c>
      <c r="C29" s="183"/>
      <c r="D29" s="184"/>
      <c r="E29" s="185" t="s">
        <v>108</v>
      </c>
      <c r="F29" s="186"/>
      <c r="G29" s="187"/>
      <c r="H29" s="49" t="s">
        <v>106</v>
      </c>
      <c r="I29" s="28"/>
      <c r="J29" s="27">
        <v>35</v>
      </c>
      <c r="K29" s="25">
        <f>J29*I29</f>
        <v>0</v>
      </c>
    </row>
    <row r="30" spans="1:11" ht="33" customHeight="1">
      <c r="A30" s="16">
        <v>5</v>
      </c>
      <c r="B30" s="285" t="s">
        <v>109</v>
      </c>
      <c r="C30" s="285"/>
      <c r="D30" s="285"/>
      <c r="E30" s="285" t="s">
        <v>110</v>
      </c>
      <c r="F30" s="285"/>
      <c r="G30" s="285"/>
      <c r="H30" s="47"/>
      <c r="I30" s="30"/>
      <c r="J30" s="26"/>
      <c r="K30" s="26"/>
    </row>
    <row r="31" spans="1:11" ht="167.25" customHeight="1">
      <c r="A31" s="55">
        <v>5.0999999999999996</v>
      </c>
      <c r="B31" s="172" t="s">
        <v>111</v>
      </c>
      <c r="C31" s="172"/>
      <c r="D31" s="172"/>
      <c r="E31" s="174" t="s">
        <v>112</v>
      </c>
      <c r="F31" s="174"/>
      <c r="G31" s="174"/>
      <c r="H31" s="48" t="s">
        <v>72</v>
      </c>
      <c r="I31" s="28">
        <v>20</v>
      </c>
      <c r="J31" s="27">
        <v>10</v>
      </c>
      <c r="K31" s="25">
        <f>J31*I31</f>
        <v>200</v>
      </c>
    </row>
    <row r="32" spans="1:11" ht="135" hidden="1" customHeight="1">
      <c r="A32" s="14">
        <v>5.2</v>
      </c>
      <c r="B32" s="172" t="s">
        <v>113</v>
      </c>
      <c r="C32" s="172"/>
      <c r="D32" s="172"/>
      <c r="E32" s="287" t="s">
        <v>114</v>
      </c>
      <c r="F32" s="287"/>
      <c r="G32" s="287"/>
      <c r="H32" s="48" t="s">
        <v>63</v>
      </c>
      <c r="I32" s="28"/>
      <c r="J32" s="27">
        <v>35</v>
      </c>
      <c r="K32" s="25">
        <f>J32*I32</f>
        <v>0</v>
      </c>
    </row>
    <row r="33" spans="1:11" ht="33" customHeight="1">
      <c r="A33" s="84">
        <v>6</v>
      </c>
      <c r="B33" s="288" t="s">
        <v>115</v>
      </c>
      <c r="C33" s="289"/>
      <c r="D33" s="290"/>
      <c r="E33" s="288" t="s">
        <v>116</v>
      </c>
      <c r="F33" s="289"/>
      <c r="G33" s="290"/>
      <c r="H33" s="47"/>
      <c r="I33" s="30"/>
      <c r="J33" s="26"/>
      <c r="K33" s="85"/>
    </row>
    <row r="34" spans="1:11" ht="112.5" hidden="1" customHeight="1">
      <c r="A34" s="54">
        <v>6.1</v>
      </c>
      <c r="B34" s="182" t="s">
        <v>117</v>
      </c>
      <c r="C34" s="183"/>
      <c r="D34" s="184"/>
      <c r="E34" s="185" t="s">
        <v>118</v>
      </c>
      <c r="F34" s="186"/>
      <c r="G34" s="187"/>
      <c r="H34" s="46" t="s">
        <v>85</v>
      </c>
      <c r="I34" s="28"/>
      <c r="J34" s="27">
        <v>200</v>
      </c>
      <c r="K34" s="25">
        <f>J34*I34</f>
        <v>0</v>
      </c>
    </row>
    <row r="35" spans="1:11" ht="113.25" hidden="1" customHeight="1">
      <c r="A35" s="54">
        <v>6.2</v>
      </c>
      <c r="B35" s="182" t="s">
        <v>119</v>
      </c>
      <c r="C35" s="183"/>
      <c r="D35" s="184"/>
      <c r="E35" s="185" t="s">
        <v>120</v>
      </c>
      <c r="F35" s="186"/>
      <c r="G35" s="187"/>
      <c r="H35" s="48" t="s">
        <v>85</v>
      </c>
      <c r="I35" s="28"/>
      <c r="J35" s="27">
        <v>200</v>
      </c>
      <c r="K35" s="25">
        <f>J35*I35</f>
        <v>0</v>
      </c>
    </row>
    <row r="36" spans="1:11" ht="113.25" hidden="1" customHeight="1">
      <c r="A36" s="12">
        <v>6.3</v>
      </c>
      <c r="B36" s="172" t="s">
        <v>121</v>
      </c>
      <c r="C36" s="172"/>
      <c r="D36" s="172"/>
      <c r="E36" s="174" t="s">
        <v>122</v>
      </c>
      <c r="F36" s="174"/>
      <c r="G36" s="174"/>
      <c r="H36" s="48" t="s">
        <v>85</v>
      </c>
      <c r="I36" s="28"/>
      <c r="J36" s="27">
        <v>250</v>
      </c>
      <c r="K36" s="25">
        <f t="shared" ref="K36:K54" si="2">J36*I36</f>
        <v>0</v>
      </c>
    </row>
    <row r="37" spans="1:11" ht="113.25" hidden="1" customHeight="1">
      <c r="A37" s="12">
        <v>6.4</v>
      </c>
      <c r="B37" s="172" t="s">
        <v>123</v>
      </c>
      <c r="C37" s="172"/>
      <c r="D37" s="172"/>
      <c r="E37" s="174" t="s">
        <v>124</v>
      </c>
      <c r="F37" s="174"/>
      <c r="G37" s="174"/>
      <c r="H37" s="48" t="s">
        <v>85</v>
      </c>
      <c r="I37" s="28"/>
      <c r="J37" s="27">
        <v>210</v>
      </c>
      <c r="K37" s="25">
        <f t="shared" si="2"/>
        <v>0</v>
      </c>
    </row>
    <row r="38" spans="1:11" ht="113.25" hidden="1" customHeight="1">
      <c r="A38" s="54">
        <v>6.5</v>
      </c>
      <c r="B38" s="172" t="s">
        <v>125</v>
      </c>
      <c r="C38" s="172"/>
      <c r="D38" s="172"/>
      <c r="E38" s="174" t="s">
        <v>126</v>
      </c>
      <c r="F38" s="174"/>
      <c r="G38" s="174"/>
      <c r="H38" s="48" t="s">
        <v>72</v>
      </c>
      <c r="I38" s="28"/>
      <c r="J38" s="27">
        <v>15</v>
      </c>
      <c r="K38" s="25">
        <f t="shared" si="2"/>
        <v>0</v>
      </c>
    </row>
    <row r="39" spans="1:11" ht="87.75" customHeight="1">
      <c r="A39" s="54">
        <v>6.6</v>
      </c>
      <c r="B39" s="172" t="s">
        <v>127</v>
      </c>
      <c r="C39" s="172"/>
      <c r="D39" s="172"/>
      <c r="E39" s="174" t="s">
        <v>128</v>
      </c>
      <c r="F39" s="174"/>
      <c r="G39" s="174"/>
      <c r="H39" s="48" t="s">
        <v>85</v>
      </c>
      <c r="I39" s="28">
        <v>1</v>
      </c>
      <c r="J39" s="27">
        <v>30</v>
      </c>
      <c r="K39" s="25">
        <f t="shared" si="2"/>
        <v>30</v>
      </c>
    </row>
    <row r="40" spans="1:11" ht="113.25" hidden="1" customHeight="1">
      <c r="A40" s="12">
        <v>6.7</v>
      </c>
      <c r="B40" s="172" t="s">
        <v>129</v>
      </c>
      <c r="C40" s="172"/>
      <c r="D40" s="172"/>
      <c r="E40" s="174" t="s">
        <v>130</v>
      </c>
      <c r="F40" s="174"/>
      <c r="G40" s="174"/>
      <c r="H40" s="48" t="s">
        <v>72</v>
      </c>
      <c r="I40" s="28"/>
      <c r="J40" s="27">
        <v>20</v>
      </c>
      <c r="K40" s="25">
        <f t="shared" si="2"/>
        <v>0</v>
      </c>
    </row>
    <row r="41" spans="1:11" ht="137.1" hidden="1" customHeight="1">
      <c r="A41" s="12">
        <v>6.8</v>
      </c>
      <c r="B41" s="172" t="s">
        <v>131</v>
      </c>
      <c r="C41" s="172"/>
      <c r="D41" s="172"/>
      <c r="E41" s="174" t="s">
        <v>132</v>
      </c>
      <c r="F41" s="174"/>
      <c r="G41" s="174"/>
      <c r="H41" s="48" t="s">
        <v>85</v>
      </c>
      <c r="I41" s="28"/>
      <c r="J41" s="27">
        <v>175</v>
      </c>
      <c r="K41" s="25">
        <f t="shared" si="2"/>
        <v>0</v>
      </c>
    </row>
    <row r="42" spans="1:11" ht="72" customHeight="1">
      <c r="A42" s="12">
        <v>6.9</v>
      </c>
      <c r="B42" s="172" t="s">
        <v>133</v>
      </c>
      <c r="C42" s="172"/>
      <c r="D42" s="172"/>
      <c r="E42" s="174" t="s">
        <v>134</v>
      </c>
      <c r="F42" s="174"/>
      <c r="G42" s="174"/>
      <c r="H42" s="48" t="s">
        <v>85</v>
      </c>
      <c r="I42" s="28">
        <v>1</v>
      </c>
      <c r="J42" s="27">
        <v>35</v>
      </c>
      <c r="K42" s="25">
        <f t="shared" si="2"/>
        <v>35</v>
      </c>
    </row>
    <row r="43" spans="1:11" ht="75" hidden="1" customHeight="1">
      <c r="A43" s="57">
        <v>6.1</v>
      </c>
      <c r="B43" s="172" t="s">
        <v>135</v>
      </c>
      <c r="C43" s="172"/>
      <c r="D43" s="172"/>
      <c r="E43" s="174" t="s">
        <v>136</v>
      </c>
      <c r="F43" s="174"/>
      <c r="G43" s="174"/>
      <c r="H43" s="48" t="s">
        <v>85</v>
      </c>
      <c r="I43" s="28"/>
      <c r="J43" s="27">
        <v>20</v>
      </c>
      <c r="K43" s="25">
        <f t="shared" si="2"/>
        <v>0</v>
      </c>
    </row>
    <row r="44" spans="1:11" ht="57.75" hidden="1" customHeight="1">
      <c r="A44" s="40">
        <v>6.11</v>
      </c>
      <c r="B44" s="172" t="s">
        <v>137</v>
      </c>
      <c r="C44" s="172"/>
      <c r="D44" s="172"/>
      <c r="E44" s="174" t="s">
        <v>138</v>
      </c>
      <c r="F44" s="174"/>
      <c r="G44" s="174"/>
      <c r="H44" s="48" t="s">
        <v>85</v>
      </c>
      <c r="I44" s="28"/>
      <c r="J44" s="27">
        <v>120</v>
      </c>
      <c r="K44" s="25">
        <f t="shared" si="2"/>
        <v>0</v>
      </c>
    </row>
    <row r="45" spans="1:11" ht="111" customHeight="1">
      <c r="A45" s="57">
        <v>6.12</v>
      </c>
      <c r="B45" s="172" t="s">
        <v>139</v>
      </c>
      <c r="C45" s="172"/>
      <c r="D45" s="172"/>
      <c r="E45" s="174" t="s">
        <v>140</v>
      </c>
      <c r="F45" s="174"/>
      <c r="G45" s="174"/>
      <c r="H45" s="48" t="s">
        <v>85</v>
      </c>
      <c r="I45" s="28">
        <v>1</v>
      </c>
      <c r="J45" s="27">
        <v>90</v>
      </c>
      <c r="K45" s="25">
        <f t="shared" si="2"/>
        <v>90</v>
      </c>
    </row>
    <row r="46" spans="1:11" ht="106.35" customHeight="1">
      <c r="A46" s="57">
        <v>6.13</v>
      </c>
      <c r="B46" s="172" t="s">
        <v>141</v>
      </c>
      <c r="C46" s="172"/>
      <c r="D46" s="172"/>
      <c r="E46" s="174" t="s">
        <v>142</v>
      </c>
      <c r="F46" s="174"/>
      <c r="G46" s="174"/>
      <c r="H46" s="48" t="s">
        <v>85</v>
      </c>
      <c r="I46" s="28">
        <v>1</v>
      </c>
      <c r="J46" s="27">
        <v>90</v>
      </c>
      <c r="K46" s="25">
        <f t="shared" si="2"/>
        <v>90</v>
      </c>
    </row>
    <row r="47" spans="1:11" ht="97.35" hidden="1" customHeight="1">
      <c r="A47" s="40">
        <v>6.14</v>
      </c>
      <c r="B47" s="172" t="s">
        <v>143</v>
      </c>
      <c r="C47" s="172"/>
      <c r="D47" s="172"/>
      <c r="E47" s="173" t="s">
        <v>144</v>
      </c>
      <c r="F47" s="173"/>
      <c r="G47" s="173"/>
      <c r="H47" s="48" t="s">
        <v>85</v>
      </c>
      <c r="I47" s="28"/>
      <c r="J47" s="27">
        <v>220</v>
      </c>
      <c r="K47" s="25">
        <f t="shared" si="2"/>
        <v>0</v>
      </c>
    </row>
    <row r="48" spans="1:11" ht="113.45" customHeight="1">
      <c r="A48" s="57">
        <v>6.15</v>
      </c>
      <c r="B48" s="172" t="s">
        <v>145</v>
      </c>
      <c r="C48" s="172"/>
      <c r="D48" s="172"/>
      <c r="E48" s="174" t="s">
        <v>146</v>
      </c>
      <c r="F48" s="174"/>
      <c r="G48" s="174"/>
      <c r="H48" s="48" t="s">
        <v>85</v>
      </c>
      <c r="I48" s="28">
        <v>1</v>
      </c>
      <c r="J48" s="27">
        <v>120</v>
      </c>
      <c r="K48" s="25">
        <f t="shared" si="2"/>
        <v>120</v>
      </c>
    </row>
    <row r="49" spans="1:11" ht="97.5" hidden="1" customHeight="1">
      <c r="A49" s="40">
        <v>6.16</v>
      </c>
      <c r="B49" s="172" t="s">
        <v>147</v>
      </c>
      <c r="C49" s="172"/>
      <c r="D49" s="172"/>
      <c r="E49" s="173" t="s">
        <v>148</v>
      </c>
      <c r="F49" s="173"/>
      <c r="G49" s="173"/>
      <c r="H49" s="48" t="s">
        <v>85</v>
      </c>
      <c r="I49" s="28"/>
      <c r="J49" s="27">
        <v>175</v>
      </c>
      <c r="K49" s="25">
        <f t="shared" si="2"/>
        <v>0</v>
      </c>
    </row>
    <row r="50" spans="1:11" ht="110.1" hidden="1" customHeight="1">
      <c r="A50" s="40">
        <v>6.17</v>
      </c>
      <c r="B50" s="172" t="s">
        <v>149</v>
      </c>
      <c r="C50" s="172"/>
      <c r="D50" s="172"/>
      <c r="E50" s="174" t="s">
        <v>150</v>
      </c>
      <c r="F50" s="174"/>
      <c r="G50" s="174"/>
      <c r="H50" s="48" t="s">
        <v>85</v>
      </c>
      <c r="I50" s="28"/>
      <c r="J50" s="27">
        <v>185</v>
      </c>
      <c r="K50" s="25">
        <f t="shared" si="2"/>
        <v>0</v>
      </c>
    </row>
    <row r="51" spans="1:11" ht="138.6" hidden="1" customHeight="1">
      <c r="A51" s="40">
        <v>6.1800000000000104</v>
      </c>
      <c r="B51" s="172" t="s">
        <v>151</v>
      </c>
      <c r="C51" s="172"/>
      <c r="D51" s="172"/>
      <c r="E51" s="174" t="s">
        <v>152</v>
      </c>
      <c r="F51" s="174"/>
      <c r="G51" s="174"/>
      <c r="H51" s="48" t="s">
        <v>153</v>
      </c>
      <c r="I51" s="28"/>
      <c r="J51" s="27">
        <v>120</v>
      </c>
      <c r="K51" s="25">
        <f t="shared" si="2"/>
        <v>0</v>
      </c>
    </row>
    <row r="52" spans="1:11" ht="31.5" hidden="1" customHeight="1">
      <c r="A52" s="31">
        <v>7</v>
      </c>
      <c r="B52" s="291" t="s">
        <v>154</v>
      </c>
      <c r="C52" s="292"/>
      <c r="D52" s="293"/>
      <c r="E52" s="294" t="s">
        <v>155</v>
      </c>
      <c r="F52" s="294"/>
      <c r="G52" s="294"/>
      <c r="H52" s="51"/>
      <c r="I52" s="32"/>
      <c r="J52" s="32"/>
      <c r="K52" s="33"/>
    </row>
    <row r="53" spans="1:11" ht="113.25" hidden="1" customHeight="1">
      <c r="A53" s="14">
        <v>7.1</v>
      </c>
      <c r="B53" s="172" t="s">
        <v>156</v>
      </c>
      <c r="C53" s="172"/>
      <c r="D53" s="172"/>
      <c r="E53" s="174" t="s">
        <v>157</v>
      </c>
      <c r="F53" s="174"/>
      <c r="G53" s="174"/>
      <c r="H53" s="48"/>
      <c r="I53" s="28"/>
      <c r="J53" s="27">
        <v>25</v>
      </c>
      <c r="K53" s="25">
        <f t="shared" si="2"/>
        <v>0</v>
      </c>
    </row>
    <row r="54" spans="1:11" ht="113.25" hidden="1" customHeight="1">
      <c r="A54" s="14">
        <v>7.2</v>
      </c>
      <c r="B54" s="172" t="s">
        <v>158</v>
      </c>
      <c r="C54" s="172"/>
      <c r="D54" s="172"/>
      <c r="E54" s="173" t="s">
        <v>159</v>
      </c>
      <c r="F54" s="173"/>
      <c r="G54" s="173"/>
      <c r="H54" s="48"/>
      <c r="I54" s="28"/>
      <c r="J54" s="27">
        <v>25</v>
      </c>
      <c r="K54" s="25">
        <f t="shared" si="2"/>
        <v>0</v>
      </c>
    </row>
    <row r="55" spans="1:11" ht="31.5" hidden="1" customHeight="1" thickBot="1">
      <c r="A55" s="31">
        <v>8</v>
      </c>
      <c r="B55" s="291" t="s">
        <v>160</v>
      </c>
      <c r="C55" s="292"/>
      <c r="D55" s="293"/>
      <c r="E55" s="294" t="s">
        <v>161</v>
      </c>
      <c r="F55" s="294"/>
      <c r="G55" s="294"/>
      <c r="H55" s="51"/>
      <c r="I55" s="32"/>
      <c r="J55" s="32"/>
      <c r="K55" s="33"/>
    </row>
    <row r="56" spans="1:11" ht="127.5" hidden="1" customHeight="1" thickBot="1">
      <c r="A56" s="56">
        <v>8.1</v>
      </c>
      <c r="B56" s="295" t="s">
        <v>162</v>
      </c>
      <c r="C56" s="296"/>
      <c r="D56" s="297"/>
      <c r="E56" s="298" t="s">
        <v>163</v>
      </c>
      <c r="F56" s="299"/>
      <c r="G56" s="300"/>
      <c r="H56" s="52" t="s">
        <v>85</v>
      </c>
      <c r="I56" s="43"/>
      <c r="J56" s="44">
        <v>50</v>
      </c>
      <c r="K56" s="45">
        <f t="shared" ref="K56:K67" si="3">I56*J56</f>
        <v>0</v>
      </c>
    </row>
    <row r="57" spans="1:11" ht="124.5" hidden="1" customHeight="1" thickBot="1">
      <c r="A57" s="55">
        <v>8.1999999999999993</v>
      </c>
      <c r="B57" s="146" t="s">
        <v>164</v>
      </c>
      <c r="C57" s="146"/>
      <c r="D57" s="146"/>
      <c r="E57" s="147" t="s">
        <v>165</v>
      </c>
      <c r="F57" s="147"/>
      <c r="G57" s="147"/>
      <c r="H57" s="48" t="s">
        <v>85</v>
      </c>
      <c r="I57" s="43"/>
      <c r="J57" s="44">
        <v>10</v>
      </c>
      <c r="K57" s="45">
        <f t="shared" si="3"/>
        <v>0</v>
      </c>
    </row>
    <row r="58" spans="1:11" ht="120" hidden="1" customHeight="1">
      <c r="A58" s="56">
        <v>8.3000000000000007</v>
      </c>
      <c r="B58" s="170" t="s">
        <v>164</v>
      </c>
      <c r="C58" s="170"/>
      <c r="D58" s="170"/>
      <c r="E58" s="171" t="s">
        <v>166</v>
      </c>
      <c r="F58" s="171"/>
      <c r="G58" s="171"/>
      <c r="H58" s="49" t="s">
        <v>85</v>
      </c>
      <c r="I58" s="43"/>
      <c r="J58" s="44">
        <v>10</v>
      </c>
      <c r="K58" s="45">
        <f t="shared" si="3"/>
        <v>0</v>
      </c>
    </row>
    <row r="59" spans="1:11" ht="150" hidden="1" customHeight="1" thickBot="1">
      <c r="A59" s="14">
        <v>8.4</v>
      </c>
      <c r="B59" s="146" t="s">
        <v>167</v>
      </c>
      <c r="C59" s="146"/>
      <c r="D59" s="146"/>
      <c r="E59" s="147" t="s">
        <v>168</v>
      </c>
      <c r="F59" s="147"/>
      <c r="G59" s="147"/>
      <c r="H59" s="48" t="s">
        <v>85</v>
      </c>
      <c r="I59" s="28"/>
      <c r="J59" s="27">
        <v>30</v>
      </c>
      <c r="K59" s="45">
        <f t="shared" si="3"/>
        <v>0</v>
      </c>
    </row>
    <row r="60" spans="1:11" ht="148.5" hidden="1" customHeight="1">
      <c r="A60" s="42">
        <v>8.5</v>
      </c>
      <c r="B60" s="146" t="s">
        <v>169</v>
      </c>
      <c r="C60" s="146"/>
      <c r="D60" s="146"/>
      <c r="E60" s="147" t="s">
        <v>170</v>
      </c>
      <c r="F60" s="147"/>
      <c r="G60" s="147"/>
      <c r="H60" s="48" t="s">
        <v>85</v>
      </c>
      <c r="I60" s="28"/>
      <c r="J60" s="27">
        <v>45</v>
      </c>
      <c r="K60" s="25">
        <f t="shared" si="3"/>
        <v>0</v>
      </c>
    </row>
    <row r="61" spans="1:11" ht="172.5" hidden="1" customHeight="1" thickBot="1">
      <c r="A61" s="14">
        <v>8.6</v>
      </c>
      <c r="B61" s="146" t="s">
        <v>171</v>
      </c>
      <c r="C61" s="146"/>
      <c r="D61" s="146"/>
      <c r="E61" s="147" t="s">
        <v>172</v>
      </c>
      <c r="F61" s="147"/>
      <c r="G61" s="147"/>
      <c r="H61" s="48" t="s">
        <v>85</v>
      </c>
      <c r="I61" s="28"/>
      <c r="J61" s="27">
        <v>60</v>
      </c>
      <c r="K61" s="25">
        <f t="shared" si="3"/>
        <v>0</v>
      </c>
    </row>
    <row r="62" spans="1:11" ht="150" hidden="1" customHeight="1">
      <c r="A62" s="42">
        <v>8.6999999999999993</v>
      </c>
      <c r="B62" s="146" t="s">
        <v>173</v>
      </c>
      <c r="C62" s="146"/>
      <c r="D62" s="146"/>
      <c r="E62" s="147" t="s">
        <v>174</v>
      </c>
      <c r="F62" s="147"/>
      <c r="G62" s="147"/>
      <c r="H62" s="48" t="s">
        <v>85</v>
      </c>
      <c r="I62" s="28"/>
      <c r="J62" s="27">
        <v>50</v>
      </c>
      <c r="K62" s="25">
        <f t="shared" si="3"/>
        <v>0</v>
      </c>
    </row>
    <row r="63" spans="1:11" ht="195.75" hidden="1" customHeight="1" thickBot="1">
      <c r="A63" s="14">
        <v>8.8000000000000007</v>
      </c>
      <c r="B63" s="146" t="s">
        <v>175</v>
      </c>
      <c r="C63" s="146"/>
      <c r="D63" s="146"/>
      <c r="E63" s="147" t="s">
        <v>176</v>
      </c>
      <c r="F63" s="147"/>
      <c r="G63" s="147"/>
      <c r="H63" s="48" t="s">
        <v>85</v>
      </c>
      <c r="I63" s="28"/>
      <c r="J63" s="27">
        <v>75</v>
      </c>
      <c r="K63" s="25">
        <f t="shared" si="3"/>
        <v>0</v>
      </c>
    </row>
    <row r="64" spans="1:11" ht="150" hidden="1" customHeight="1">
      <c r="A64" s="56">
        <v>8.9</v>
      </c>
      <c r="B64" s="146" t="s">
        <v>177</v>
      </c>
      <c r="C64" s="146"/>
      <c r="D64" s="146"/>
      <c r="E64" s="147" t="s">
        <v>178</v>
      </c>
      <c r="F64" s="147"/>
      <c r="G64" s="147"/>
      <c r="H64" s="48" t="s">
        <v>72</v>
      </c>
      <c r="I64" s="28"/>
      <c r="J64" s="27">
        <v>5</v>
      </c>
      <c r="K64" s="25">
        <f t="shared" si="3"/>
        <v>0</v>
      </c>
    </row>
    <row r="65" spans="1:11" ht="129" hidden="1" customHeight="1">
      <c r="A65" s="40">
        <v>8.1</v>
      </c>
      <c r="B65" s="146" t="s">
        <v>179</v>
      </c>
      <c r="C65" s="146"/>
      <c r="D65" s="146"/>
      <c r="E65" s="147" t="s">
        <v>180</v>
      </c>
      <c r="F65" s="147"/>
      <c r="G65" s="147"/>
      <c r="H65" s="48" t="s">
        <v>72</v>
      </c>
      <c r="I65" s="28"/>
      <c r="J65" s="27">
        <v>4</v>
      </c>
      <c r="K65" s="25">
        <f t="shared" si="3"/>
        <v>0</v>
      </c>
    </row>
    <row r="66" spans="1:11" ht="121.5" hidden="1" customHeight="1">
      <c r="A66" s="40">
        <v>8.11</v>
      </c>
      <c r="B66" s="146" t="s">
        <v>181</v>
      </c>
      <c r="C66" s="146"/>
      <c r="D66" s="146"/>
      <c r="E66" s="147" t="s">
        <v>182</v>
      </c>
      <c r="F66" s="147"/>
      <c r="G66" s="147"/>
      <c r="H66" s="48" t="s">
        <v>72</v>
      </c>
      <c r="I66" s="28"/>
      <c r="J66" s="27">
        <v>6</v>
      </c>
      <c r="K66" s="25">
        <f t="shared" si="3"/>
        <v>0</v>
      </c>
    </row>
    <row r="67" spans="1:11" ht="121.5" hidden="1" customHeight="1">
      <c r="A67" s="40">
        <v>8.1199999999999992</v>
      </c>
      <c r="B67" s="146" t="s">
        <v>183</v>
      </c>
      <c r="C67" s="146"/>
      <c r="D67" s="146"/>
      <c r="E67" s="147" t="s">
        <v>184</v>
      </c>
      <c r="F67" s="147"/>
      <c r="G67" s="147"/>
      <c r="H67" s="48" t="s">
        <v>72</v>
      </c>
      <c r="I67" s="28"/>
      <c r="J67" s="27">
        <v>8</v>
      </c>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SUM(K25:K48)</f>
        <v>2027.1000000000001</v>
      </c>
    </row>
  </sheetData>
  <mergeCells count="135">
    <mergeCell ref="B67:D67"/>
    <mergeCell ref="E67:G67"/>
    <mergeCell ref="A68:K68"/>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B52:D52"/>
    <mergeCell ref="E52:G52"/>
    <mergeCell ref="B53:D53"/>
    <mergeCell ref="E53:G53"/>
    <mergeCell ref="B54:D54"/>
    <mergeCell ref="E54:G54"/>
    <mergeCell ref="B49:D49"/>
    <mergeCell ref="E49:G49"/>
    <mergeCell ref="B50:D50"/>
    <mergeCell ref="E50:G50"/>
    <mergeCell ref="B51:D51"/>
    <mergeCell ref="E51:G51"/>
    <mergeCell ref="B46:D46"/>
    <mergeCell ref="E46:G46"/>
    <mergeCell ref="B47:D47"/>
    <mergeCell ref="E47:G47"/>
    <mergeCell ref="B48:D48"/>
    <mergeCell ref="E48:G48"/>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B10:D10"/>
    <mergeCell ref="E10:G10"/>
    <mergeCell ref="B11:D11"/>
    <mergeCell ref="E11:G11"/>
    <mergeCell ref="B12:D12"/>
    <mergeCell ref="E12:G12"/>
    <mergeCell ref="B7:D7"/>
    <mergeCell ref="E7:G7"/>
    <mergeCell ref="B8:D8"/>
    <mergeCell ref="E8:G8"/>
    <mergeCell ref="B9:D9"/>
    <mergeCell ref="E9:G9"/>
    <mergeCell ref="A4:B4"/>
    <mergeCell ref="C4:D4"/>
    <mergeCell ref="F4:G4"/>
    <mergeCell ref="I4:K4"/>
    <mergeCell ref="B6:D6"/>
    <mergeCell ref="E6:G6"/>
    <mergeCell ref="A1:K1"/>
    <mergeCell ref="A2:K2"/>
    <mergeCell ref="A3:B3"/>
    <mergeCell ref="C3:D3"/>
    <mergeCell ref="F3:G3"/>
    <mergeCell ref="I3:K3"/>
  </mergeCells>
  <printOptions horizontalCentered="1" verticalCentered="1"/>
  <pageMargins left="0" right="0" top="0" bottom="0" header="0" footer="0"/>
  <pageSetup scale="7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0"/>
  <dimension ref="A1:K69"/>
  <sheetViews>
    <sheetView view="pageBreakPreview" topLeftCell="A10"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403</v>
      </c>
      <c r="B3" s="280"/>
      <c r="C3" s="276" t="s">
        <v>16</v>
      </c>
      <c r="D3" s="278"/>
      <c r="E3" s="37" t="s">
        <v>44</v>
      </c>
      <c r="F3" s="281" t="s">
        <v>45</v>
      </c>
      <c r="G3" s="282"/>
      <c r="H3" s="35" t="s">
        <v>46</v>
      </c>
      <c r="I3" s="276" t="s">
        <v>47</v>
      </c>
      <c r="J3" s="277"/>
      <c r="K3" s="278"/>
    </row>
    <row r="4" spans="1:11" ht="39.75" customHeight="1">
      <c r="A4" s="279" t="s">
        <v>405</v>
      </c>
      <c r="B4" s="280"/>
      <c r="C4" s="276">
        <v>137</v>
      </c>
      <c r="D4" s="278"/>
      <c r="E4" s="38" t="s">
        <v>49</v>
      </c>
      <c r="F4" s="283" t="s">
        <v>50</v>
      </c>
      <c r="G4" s="284"/>
      <c r="H4" s="36" t="s">
        <v>406</v>
      </c>
      <c r="I4" s="276">
        <v>5</v>
      </c>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hidden="1" customHeight="1">
      <c r="A7" s="13">
        <v>1</v>
      </c>
      <c r="B7" s="201" t="s">
        <v>59</v>
      </c>
      <c r="C7" s="201"/>
      <c r="D7" s="201"/>
      <c r="E7" s="201" t="s">
        <v>60</v>
      </c>
      <c r="F7" s="201"/>
      <c r="G7" s="201"/>
      <c r="H7" s="9"/>
      <c r="I7" s="3"/>
      <c r="J7" s="3"/>
      <c r="K7" s="3"/>
    </row>
    <row r="8" spans="1:11" ht="116.25" hidden="1" customHeight="1">
      <c r="A8" s="12">
        <v>1.1000000000000001</v>
      </c>
      <c r="B8" s="182" t="s">
        <v>61</v>
      </c>
      <c r="C8" s="183"/>
      <c r="D8" s="184"/>
      <c r="E8" s="185" t="s">
        <v>62</v>
      </c>
      <c r="F8" s="186"/>
      <c r="G8" s="187"/>
      <c r="H8" s="46" t="s">
        <v>63</v>
      </c>
      <c r="I8" s="28"/>
      <c r="J8" s="27">
        <v>15</v>
      </c>
      <c r="K8" s="25">
        <f>J8*I8</f>
        <v>0</v>
      </c>
    </row>
    <row r="9" spans="1:11" ht="126.75" hidden="1" customHeight="1">
      <c r="A9" s="12">
        <v>1.2</v>
      </c>
      <c r="B9" s="172" t="s">
        <v>64</v>
      </c>
      <c r="C9" s="172"/>
      <c r="D9" s="172"/>
      <c r="E9" s="174" t="s">
        <v>65</v>
      </c>
      <c r="F9" s="174"/>
      <c r="G9" s="174"/>
      <c r="H9" s="46" t="s">
        <v>63</v>
      </c>
      <c r="I9" s="28"/>
      <c r="J9" s="27">
        <v>15</v>
      </c>
      <c r="K9" s="25">
        <f>J9*I9</f>
        <v>0</v>
      </c>
    </row>
    <row r="10" spans="1:11" ht="25.5" customHeight="1">
      <c r="A10" s="13">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f>(5.8*5.1)+(1.25*3)</f>
        <v>33.33</v>
      </c>
      <c r="J11" s="27">
        <v>4</v>
      </c>
      <c r="K11" s="25">
        <f t="shared" ref="K11:K16" si="0">J11*I11</f>
        <v>133.32</v>
      </c>
    </row>
    <row r="12" spans="1:11" ht="104.25" hidden="1" customHeight="1">
      <c r="A12" s="14">
        <v>2.2000000000000002</v>
      </c>
      <c r="B12" s="182" t="s">
        <v>70</v>
      </c>
      <c r="C12" s="183"/>
      <c r="D12" s="184"/>
      <c r="E12" s="185" t="s">
        <v>71</v>
      </c>
      <c r="F12" s="186"/>
      <c r="G12" s="187"/>
      <c r="H12" s="48" t="s">
        <v>72</v>
      </c>
      <c r="I12" s="28"/>
      <c r="J12" s="27">
        <v>8</v>
      </c>
      <c r="K12" s="25">
        <f t="shared" si="0"/>
        <v>0</v>
      </c>
    </row>
    <row r="13" spans="1:11" ht="93" customHeight="1">
      <c r="A13" s="14">
        <v>2.2999999999999998</v>
      </c>
      <c r="B13" s="182" t="s">
        <v>73</v>
      </c>
      <c r="C13" s="183"/>
      <c r="D13" s="184"/>
      <c r="E13" s="185" t="s">
        <v>74</v>
      </c>
      <c r="F13" s="186"/>
      <c r="G13" s="187"/>
      <c r="H13" s="48" t="s">
        <v>72</v>
      </c>
      <c r="I13" s="28">
        <f>ROUNDUP((6.2/1)*5.8,0.5)</f>
        <v>36</v>
      </c>
      <c r="J13" s="27">
        <v>11</v>
      </c>
      <c r="K13" s="25">
        <f t="shared" si="0"/>
        <v>396</v>
      </c>
    </row>
    <row r="14" spans="1:11" ht="157.5" customHeight="1">
      <c r="A14" s="14">
        <v>2.4</v>
      </c>
      <c r="B14" s="182" t="s">
        <v>75</v>
      </c>
      <c r="C14" s="183"/>
      <c r="D14" s="184"/>
      <c r="E14" s="185" t="s">
        <v>76</v>
      </c>
      <c r="F14" s="186"/>
      <c r="G14" s="187"/>
      <c r="H14" s="46" t="s">
        <v>63</v>
      </c>
      <c r="I14" s="28">
        <f>(5.5+1.65)*6.2</f>
        <v>44.330000000000005</v>
      </c>
      <c r="J14" s="27">
        <v>15</v>
      </c>
      <c r="K14" s="25">
        <f t="shared" si="0"/>
        <v>664.95</v>
      </c>
    </row>
    <row r="15" spans="1:11" ht="84" hidden="1" customHeight="1">
      <c r="A15" s="12">
        <v>2.5</v>
      </c>
      <c r="B15" s="182" t="s">
        <v>77</v>
      </c>
      <c r="C15" s="183"/>
      <c r="D15" s="184"/>
      <c r="E15" s="185" t="s">
        <v>78</v>
      </c>
      <c r="F15" s="186"/>
      <c r="G15" s="187"/>
      <c r="H15" s="46" t="s">
        <v>63</v>
      </c>
      <c r="I15" s="28"/>
      <c r="J15" s="27">
        <v>18</v>
      </c>
      <c r="K15" s="25">
        <f t="shared" si="0"/>
        <v>0</v>
      </c>
    </row>
    <row r="16" spans="1:11" ht="131.44999999999999" hidden="1" customHeight="1">
      <c r="A16" s="14">
        <v>2.6</v>
      </c>
      <c r="B16" s="182" t="s">
        <v>79</v>
      </c>
      <c r="C16" s="183"/>
      <c r="D16" s="184"/>
      <c r="E16" s="185" t="s">
        <v>80</v>
      </c>
      <c r="F16" s="186"/>
      <c r="G16" s="187"/>
      <c r="H16" s="46" t="s">
        <v>63</v>
      </c>
      <c r="I16" s="28"/>
      <c r="J16" s="27">
        <v>10</v>
      </c>
      <c r="K16" s="25">
        <f t="shared" si="0"/>
        <v>0</v>
      </c>
    </row>
    <row r="17" spans="1:11" ht="30" hidden="1" customHeight="1">
      <c r="A17" s="15">
        <v>3</v>
      </c>
      <c r="B17" s="286" t="s">
        <v>81</v>
      </c>
      <c r="C17" s="286"/>
      <c r="D17" s="286"/>
      <c r="E17" s="285" t="s">
        <v>82</v>
      </c>
      <c r="F17" s="285"/>
      <c r="G17" s="285"/>
      <c r="H17" s="47"/>
      <c r="I17" s="29"/>
      <c r="J17" s="26"/>
      <c r="K17" s="26"/>
    </row>
    <row r="18" spans="1:11" ht="90" hidden="1" customHeight="1">
      <c r="A18" s="12">
        <v>3.1</v>
      </c>
      <c r="B18" s="182" t="s">
        <v>83</v>
      </c>
      <c r="C18" s="183"/>
      <c r="D18" s="184"/>
      <c r="E18" s="185" t="s">
        <v>84</v>
      </c>
      <c r="F18" s="186"/>
      <c r="G18" s="187"/>
      <c r="H18" s="46" t="s">
        <v>85</v>
      </c>
      <c r="I18" s="28"/>
      <c r="J18" s="27">
        <v>50</v>
      </c>
      <c r="K18" s="25">
        <f t="shared" ref="K18:K23" si="1">J18*I18</f>
        <v>0</v>
      </c>
    </row>
    <row r="19" spans="1:11" ht="108.6" hidden="1" customHeight="1">
      <c r="A19" s="12">
        <v>3.2</v>
      </c>
      <c r="B19" s="182" t="s">
        <v>86</v>
      </c>
      <c r="C19" s="183"/>
      <c r="D19" s="184"/>
      <c r="E19" s="185" t="s">
        <v>87</v>
      </c>
      <c r="F19" s="186"/>
      <c r="G19" s="187"/>
      <c r="H19" s="46" t="s">
        <v>63</v>
      </c>
      <c r="I19" s="28"/>
      <c r="J19" s="27">
        <v>10</v>
      </c>
      <c r="K19" s="25">
        <f t="shared" si="1"/>
        <v>0</v>
      </c>
    </row>
    <row r="20" spans="1:11" ht="116.1" hidden="1" customHeight="1">
      <c r="A20" s="12">
        <v>3.3</v>
      </c>
      <c r="B20" s="182" t="s">
        <v>88</v>
      </c>
      <c r="C20" s="183"/>
      <c r="D20" s="184"/>
      <c r="E20" s="185" t="s">
        <v>89</v>
      </c>
      <c r="F20" s="186"/>
      <c r="G20" s="187"/>
      <c r="H20" s="46" t="s">
        <v>63</v>
      </c>
      <c r="I20" s="28"/>
      <c r="J20" s="27">
        <v>60</v>
      </c>
      <c r="K20" s="25">
        <f t="shared" si="1"/>
        <v>0</v>
      </c>
    </row>
    <row r="21" spans="1:11" ht="91.5" hidden="1" customHeight="1">
      <c r="A21" s="53">
        <v>3.4</v>
      </c>
      <c r="B21" s="182" t="s">
        <v>90</v>
      </c>
      <c r="C21" s="183"/>
      <c r="D21" s="184"/>
      <c r="E21" s="185" t="s">
        <v>91</v>
      </c>
      <c r="F21" s="186"/>
      <c r="G21" s="187"/>
      <c r="H21" s="48" t="s">
        <v>85</v>
      </c>
      <c r="I21" s="28"/>
      <c r="J21" s="27">
        <v>25</v>
      </c>
      <c r="K21" s="25">
        <f t="shared" si="1"/>
        <v>0</v>
      </c>
    </row>
    <row r="22" spans="1:11" ht="119.1" hidden="1" customHeight="1">
      <c r="A22" s="34">
        <v>3.5</v>
      </c>
      <c r="B22" s="182" t="s">
        <v>92</v>
      </c>
      <c r="C22" s="183"/>
      <c r="D22" s="184"/>
      <c r="E22" s="185" t="s">
        <v>93</v>
      </c>
      <c r="F22" s="186"/>
      <c r="G22" s="187"/>
      <c r="H22" s="46" t="s">
        <v>63</v>
      </c>
      <c r="I22" s="28"/>
      <c r="J22" s="27">
        <v>50</v>
      </c>
      <c r="K22" s="25">
        <f t="shared" si="1"/>
        <v>0</v>
      </c>
    </row>
    <row r="23" spans="1:11" ht="91.5" hidden="1" customHeight="1">
      <c r="A23" s="34">
        <v>3.6</v>
      </c>
      <c r="B23" s="182" t="s">
        <v>94</v>
      </c>
      <c r="C23" s="183"/>
      <c r="D23" s="184"/>
      <c r="E23" s="185" t="s">
        <v>95</v>
      </c>
      <c r="F23" s="186"/>
      <c r="G23" s="187"/>
      <c r="H23" s="48" t="s">
        <v>85</v>
      </c>
      <c r="I23" s="28"/>
      <c r="J23" s="27">
        <v>25</v>
      </c>
      <c r="K23" s="25">
        <f t="shared" si="1"/>
        <v>0</v>
      </c>
    </row>
    <row r="24" spans="1:11" ht="28.5" hidden="1" customHeight="1">
      <c r="A24" s="16">
        <v>4</v>
      </c>
      <c r="B24" s="285" t="s">
        <v>96</v>
      </c>
      <c r="C24" s="285"/>
      <c r="D24" s="285"/>
      <c r="E24" s="285" t="s">
        <v>97</v>
      </c>
      <c r="F24" s="285"/>
      <c r="G24" s="285"/>
      <c r="H24" s="47"/>
      <c r="I24" s="29"/>
      <c r="J24" s="26"/>
      <c r="K24" s="26"/>
    </row>
    <row r="25" spans="1:11" ht="148.5" hidden="1" customHeight="1">
      <c r="A25" s="77">
        <v>4.0999999999999996</v>
      </c>
      <c r="B25" s="182" t="s">
        <v>98</v>
      </c>
      <c r="C25" s="183"/>
      <c r="D25" s="184"/>
      <c r="E25" s="185" t="s">
        <v>99</v>
      </c>
      <c r="F25" s="186"/>
      <c r="G25" s="187"/>
      <c r="H25" s="46" t="s">
        <v>63</v>
      </c>
      <c r="I25" s="28"/>
      <c r="J25" s="27">
        <v>110</v>
      </c>
      <c r="K25" s="25">
        <f>J25*I25</f>
        <v>0</v>
      </c>
    </row>
    <row r="26" spans="1:11" ht="112.5" hidden="1" customHeight="1">
      <c r="A26" s="14">
        <v>4.2</v>
      </c>
      <c r="B26" s="182" t="s">
        <v>100</v>
      </c>
      <c r="C26" s="183"/>
      <c r="D26" s="184"/>
      <c r="E26" s="185" t="s">
        <v>101</v>
      </c>
      <c r="F26" s="186"/>
      <c r="G26" s="187"/>
      <c r="H26" s="46" t="s">
        <v>63</v>
      </c>
      <c r="I26" s="28"/>
      <c r="J26" s="27">
        <v>90</v>
      </c>
      <c r="K26" s="25">
        <f>J26*I26</f>
        <v>0</v>
      </c>
    </row>
    <row r="27" spans="1:11" ht="89.1" hidden="1" customHeight="1">
      <c r="A27" s="54">
        <v>4.3</v>
      </c>
      <c r="B27" s="182" t="s">
        <v>102</v>
      </c>
      <c r="C27" s="183"/>
      <c r="D27" s="184"/>
      <c r="E27" s="185" t="s">
        <v>103</v>
      </c>
      <c r="F27" s="186"/>
      <c r="G27" s="187"/>
      <c r="H27" s="46" t="s">
        <v>63</v>
      </c>
      <c r="I27" s="28"/>
      <c r="J27" s="27">
        <v>90</v>
      </c>
      <c r="K27" s="25">
        <f>J27*I27</f>
        <v>0</v>
      </c>
    </row>
    <row r="28" spans="1:11" ht="97.5" hidden="1" customHeight="1">
      <c r="A28" s="14">
        <v>4.4000000000000004</v>
      </c>
      <c r="B28" s="182" t="s">
        <v>104</v>
      </c>
      <c r="C28" s="183"/>
      <c r="D28" s="184"/>
      <c r="E28" s="185" t="s">
        <v>105</v>
      </c>
      <c r="F28" s="186"/>
      <c r="G28" s="187"/>
      <c r="H28" s="49" t="s">
        <v>106</v>
      </c>
      <c r="I28" s="28"/>
      <c r="J28" s="27">
        <v>8</v>
      </c>
      <c r="K28" s="25">
        <f>J28*I28</f>
        <v>0</v>
      </c>
    </row>
    <row r="29" spans="1:11" ht="137.25" hidden="1" customHeight="1">
      <c r="A29" s="14">
        <v>4.5</v>
      </c>
      <c r="B29" s="182" t="s">
        <v>107</v>
      </c>
      <c r="C29" s="183"/>
      <c r="D29" s="184"/>
      <c r="E29" s="185" t="s">
        <v>108</v>
      </c>
      <c r="F29" s="186"/>
      <c r="G29" s="187"/>
      <c r="H29" s="49" t="s">
        <v>106</v>
      </c>
      <c r="I29" s="28"/>
      <c r="J29" s="27">
        <v>35</v>
      </c>
      <c r="K29" s="25">
        <f>J29*I29</f>
        <v>0</v>
      </c>
    </row>
    <row r="30" spans="1:11" ht="33" hidden="1" customHeight="1">
      <c r="A30" s="16">
        <v>5</v>
      </c>
      <c r="B30" s="285" t="s">
        <v>109</v>
      </c>
      <c r="C30" s="285"/>
      <c r="D30" s="285"/>
      <c r="E30" s="285" t="s">
        <v>110</v>
      </c>
      <c r="F30" s="285"/>
      <c r="G30" s="285"/>
      <c r="H30" s="47"/>
      <c r="I30" s="30"/>
      <c r="J30" s="26"/>
      <c r="K30" s="26"/>
    </row>
    <row r="31" spans="1:11" ht="167.25" hidden="1" customHeight="1">
      <c r="A31" s="55">
        <v>5.0999999999999996</v>
      </c>
      <c r="B31" s="172" t="s">
        <v>111</v>
      </c>
      <c r="C31" s="172"/>
      <c r="D31" s="172"/>
      <c r="E31" s="174" t="s">
        <v>112</v>
      </c>
      <c r="F31" s="174"/>
      <c r="G31" s="174"/>
      <c r="H31" s="48" t="s">
        <v>72</v>
      </c>
      <c r="I31" s="28"/>
      <c r="J31" s="27">
        <v>10</v>
      </c>
      <c r="K31" s="25">
        <f>J31*I31</f>
        <v>0</v>
      </c>
    </row>
    <row r="32" spans="1:11" ht="135" hidden="1" customHeight="1">
      <c r="A32" s="14">
        <v>5.2</v>
      </c>
      <c r="B32" s="172" t="s">
        <v>113</v>
      </c>
      <c r="C32" s="172"/>
      <c r="D32" s="172"/>
      <c r="E32" s="287" t="s">
        <v>114</v>
      </c>
      <c r="F32" s="287"/>
      <c r="G32" s="287"/>
      <c r="H32" s="48" t="s">
        <v>63</v>
      </c>
      <c r="I32" s="28"/>
      <c r="J32" s="27">
        <v>35</v>
      </c>
      <c r="K32" s="25">
        <f>J32*I32</f>
        <v>0</v>
      </c>
    </row>
    <row r="33" spans="1:11" ht="33" hidden="1" customHeight="1">
      <c r="A33" s="41">
        <v>6</v>
      </c>
      <c r="B33" s="288" t="s">
        <v>115</v>
      </c>
      <c r="C33" s="289"/>
      <c r="D33" s="290"/>
      <c r="E33" s="288" t="s">
        <v>116</v>
      </c>
      <c r="F33" s="289"/>
      <c r="G33" s="290"/>
      <c r="H33" s="50"/>
      <c r="I33" s="30"/>
      <c r="J33" s="26"/>
      <c r="K33" s="26"/>
    </row>
    <row r="34" spans="1:11" ht="112.5" hidden="1" customHeight="1">
      <c r="A34" s="54">
        <v>6.1</v>
      </c>
      <c r="B34" s="182" t="s">
        <v>117</v>
      </c>
      <c r="C34" s="183"/>
      <c r="D34" s="184"/>
      <c r="E34" s="185" t="s">
        <v>118</v>
      </c>
      <c r="F34" s="186"/>
      <c r="G34" s="187"/>
      <c r="H34" s="46" t="s">
        <v>85</v>
      </c>
      <c r="I34" s="28"/>
      <c r="J34" s="27">
        <v>200</v>
      </c>
      <c r="K34" s="25">
        <f>J34*I34</f>
        <v>0</v>
      </c>
    </row>
    <row r="35" spans="1:11" ht="113.25" hidden="1" customHeight="1">
      <c r="A35" s="54">
        <v>6.2</v>
      </c>
      <c r="B35" s="182" t="s">
        <v>119</v>
      </c>
      <c r="C35" s="183"/>
      <c r="D35" s="184"/>
      <c r="E35" s="185" t="s">
        <v>120</v>
      </c>
      <c r="F35" s="186"/>
      <c r="G35" s="187"/>
      <c r="H35" s="48" t="s">
        <v>85</v>
      </c>
      <c r="I35" s="28"/>
      <c r="J35" s="27">
        <v>200</v>
      </c>
      <c r="K35" s="25">
        <f>J35*I35</f>
        <v>0</v>
      </c>
    </row>
    <row r="36" spans="1:11" ht="113.25" hidden="1" customHeight="1">
      <c r="A36" s="12">
        <v>6.3</v>
      </c>
      <c r="B36" s="172" t="s">
        <v>121</v>
      </c>
      <c r="C36" s="172"/>
      <c r="D36" s="172"/>
      <c r="E36" s="174" t="s">
        <v>122</v>
      </c>
      <c r="F36" s="174"/>
      <c r="G36" s="174"/>
      <c r="H36" s="48" t="s">
        <v>85</v>
      </c>
      <c r="I36" s="28"/>
      <c r="J36" s="27">
        <v>250</v>
      </c>
      <c r="K36" s="25">
        <f t="shared" ref="K36:K54" si="2">J36*I36</f>
        <v>0</v>
      </c>
    </row>
    <row r="37" spans="1:11" ht="113.25" hidden="1" customHeight="1">
      <c r="A37" s="12">
        <v>6.4</v>
      </c>
      <c r="B37" s="172" t="s">
        <v>123</v>
      </c>
      <c r="C37" s="172"/>
      <c r="D37" s="172"/>
      <c r="E37" s="174" t="s">
        <v>124</v>
      </c>
      <c r="F37" s="174"/>
      <c r="G37" s="174"/>
      <c r="H37" s="48" t="s">
        <v>85</v>
      </c>
      <c r="I37" s="28"/>
      <c r="J37" s="27">
        <v>210</v>
      </c>
      <c r="K37" s="25">
        <f t="shared" si="2"/>
        <v>0</v>
      </c>
    </row>
    <row r="38" spans="1:11" ht="113.25" hidden="1" customHeight="1">
      <c r="A38" s="54">
        <v>6.5</v>
      </c>
      <c r="B38" s="172" t="s">
        <v>125</v>
      </c>
      <c r="C38" s="172"/>
      <c r="D38" s="172"/>
      <c r="E38" s="174" t="s">
        <v>126</v>
      </c>
      <c r="F38" s="174"/>
      <c r="G38" s="174"/>
      <c r="H38" s="48" t="s">
        <v>72</v>
      </c>
      <c r="I38" s="28"/>
      <c r="J38" s="27">
        <v>15</v>
      </c>
      <c r="K38" s="25">
        <f t="shared" si="2"/>
        <v>0</v>
      </c>
    </row>
    <row r="39" spans="1:11" ht="87.75" hidden="1" customHeight="1">
      <c r="A39" s="54">
        <v>6.6</v>
      </c>
      <c r="B39" s="172" t="s">
        <v>127</v>
      </c>
      <c r="C39" s="172"/>
      <c r="D39" s="172"/>
      <c r="E39" s="174" t="s">
        <v>128</v>
      </c>
      <c r="F39" s="174"/>
      <c r="G39" s="174"/>
      <c r="H39" s="48" t="s">
        <v>85</v>
      </c>
      <c r="I39" s="28"/>
      <c r="J39" s="27">
        <v>30</v>
      </c>
      <c r="K39" s="25">
        <f t="shared" si="2"/>
        <v>0</v>
      </c>
    </row>
    <row r="40" spans="1:11" ht="113.25" hidden="1" customHeight="1">
      <c r="A40" s="12">
        <v>6.7</v>
      </c>
      <c r="B40" s="172" t="s">
        <v>129</v>
      </c>
      <c r="C40" s="172"/>
      <c r="D40" s="172"/>
      <c r="E40" s="174" t="s">
        <v>130</v>
      </c>
      <c r="F40" s="174"/>
      <c r="G40" s="174"/>
      <c r="H40" s="48" t="s">
        <v>72</v>
      </c>
      <c r="I40" s="28"/>
      <c r="J40" s="27">
        <v>20</v>
      </c>
      <c r="K40" s="25">
        <f t="shared" si="2"/>
        <v>0</v>
      </c>
    </row>
    <row r="41" spans="1:11" ht="137.1" hidden="1" customHeight="1">
      <c r="A41" s="12">
        <v>6.8</v>
      </c>
      <c r="B41" s="172" t="s">
        <v>131</v>
      </c>
      <c r="C41" s="172"/>
      <c r="D41" s="172"/>
      <c r="E41" s="174" t="s">
        <v>132</v>
      </c>
      <c r="F41" s="174"/>
      <c r="G41" s="174"/>
      <c r="H41" s="48" t="s">
        <v>85</v>
      </c>
      <c r="I41" s="28"/>
      <c r="J41" s="27">
        <v>175</v>
      </c>
      <c r="K41" s="25">
        <f t="shared" si="2"/>
        <v>0</v>
      </c>
    </row>
    <row r="42" spans="1:11" ht="72" hidden="1" customHeight="1">
      <c r="A42" s="12">
        <v>6.9</v>
      </c>
      <c r="B42" s="172" t="s">
        <v>133</v>
      </c>
      <c r="C42" s="172"/>
      <c r="D42" s="172"/>
      <c r="E42" s="174" t="s">
        <v>134</v>
      </c>
      <c r="F42" s="174"/>
      <c r="G42" s="174"/>
      <c r="H42" s="48" t="s">
        <v>85</v>
      </c>
      <c r="I42" s="28"/>
      <c r="J42" s="27">
        <v>35</v>
      </c>
      <c r="K42" s="25">
        <f t="shared" si="2"/>
        <v>0</v>
      </c>
    </row>
    <row r="43" spans="1:11" ht="75" hidden="1" customHeight="1">
      <c r="A43" s="57">
        <v>6.1</v>
      </c>
      <c r="B43" s="172" t="s">
        <v>135</v>
      </c>
      <c r="C43" s="172"/>
      <c r="D43" s="172"/>
      <c r="E43" s="174" t="s">
        <v>136</v>
      </c>
      <c r="F43" s="174"/>
      <c r="G43" s="174"/>
      <c r="H43" s="48" t="s">
        <v>85</v>
      </c>
      <c r="I43" s="28"/>
      <c r="J43" s="27">
        <v>20</v>
      </c>
      <c r="K43" s="25">
        <f t="shared" si="2"/>
        <v>0</v>
      </c>
    </row>
    <row r="44" spans="1:11" ht="57.75" hidden="1" customHeight="1">
      <c r="A44" s="40">
        <v>6.11</v>
      </c>
      <c r="B44" s="172" t="s">
        <v>137</v>
      </c>
      <c r="C44" s="172"/>
      <c r="D44" s="172"/>
      <c r="E44" s="174" t="s">
        <v>138</v>
      </c>
      <c r="F44" s="174"/>
      <c r="G44" s="174"/>
      <c r="H44" s="48" t="s">
        <v>85</v>
      </c>
      <c r="I44" s="28"/>
      <c r="J44" s="27">
        <v>120</v>
      </c>
      <c r="K44" s="25">
        <f t="shared" si="2"/>
        <v>0</v>
      </c>
    </row>
    <row r="45" spans="1:11" ht="111" hidden="1" customHeight="1">
      <c r="A45" s="57">
        <v>6.12</v>
      </c>
      <c r="B45" s="172" t="s">
        <v>139</v>
      </c>
      <c r="C45" s="172"/>
      <c r="D45" s="172"/>
      <c r="E45" s="174" t="s">
        <v>140</v>
      </c>
      <c r="F45" s="174"/>
      <c r="G45" s="174"/>
      <c r="H45" s="48" t="s">
        <v>85</v>
      </c>
      <c r="I45" s="28"/>
      <c r="J45" s="27">
        <v>90</v>
      </c>
      <c r="K45" s="25">
        <f t="shared" si="2"/>
        <v>0</v>
      </c>
    </row>
    <row r="46" spans="1:11" ht="106.35" hidden="1" customHeight="1">
      <c r="A46" s="57">
        <v>6.13</v>
      </c>
      <c r="B46" s="172" t="s">
        <v>141</v>
      </c>
      <c r="C46" s="172"/>
      <c r="D46" s="172"/>
      <c r="E46" s="174" t="s">
        <v>142</v>
      </c>
      <c r="F46" s="174"/>
      <c r="G46" s="174"/>
      <c r="H46" s="48" t="s">
        <v>85</v>
      </c>
      <c r="I46" s="28"/>
      <c r="J46" s="27">
        <v>90</v>
      </c>
      <c r="K46" s="25">
        <f t="shared" si="2"/>
        <v>0</v>
      </c>
    </row>
    <row r="47" spans="1:11" ht="97.35" hidden="1" customHeight="1">
      <c r="A47" s="40">
        <v>6.14</v>
      </c>
      <c r="B47" s="172" t="s">
        <v>143</v>
      </c>
      <c r="C47" s="172"/>
      <c r="D47" s="172"/>
      <c r="E47" s="173" t="s">
        <v>144</v>
      </c>
      <c r="F47" s="173"/>
      <c r="G47" s="173"/>
      <c r="H47" s="48" t="s">
        <v>85</v>
      </c>
      <c r="I47" s="28"/>
      <c r="J47" s="27">
        <v>220</v>
      </c>
      <c r="K47" s="25">
        <f t="shared" si="2"/>
        <v>0</v>
      </c>
    </row>
    <row r="48" spans="1:11" ht="113.45" hidden="1" customHeight="1">
      <c r="A48" s="57">
        <v>6.15</v>
      </c>
      <c r="B48" s="172" t="s">
        <v>145</v>
      </c>
      <c r="C48" s="172"/>
      <c r="D48" s="172"/>
      <c r="E48" s="174" t="s">
        <v>146</v>
      </c>
      <c r="F48" s="174"/>
      <c r="G48" s="174"/>
      <c r="H48" s="48" t="s">
        <v>85</v>
      </c>
      <c r="I48" s="28"/>
      <c r="J48" s="27">
        <v>120</v>
      </c>
      <c r="K48" s="25">
        <f t="shared" si="2"/>
        <v>0</v>
      </c>
    </row>
    <row r="49" spans="1:11" ht="97.5" hidden="1" customHeight="1">
      <c r="A49" s="40">
        <v>6.16</v>
      </c>
      <c r="B49" s="172" t="s">
        <v>147</v>
      </c>
      <c r="C49" s="172"/>
      <c r="D49" s="172"/>
      <c r="E49" s="173" t="s">
        <v>148</v>
      </c>
      <c r="F49" s="173"/>
      <c r="G49" s="173"/>
      <c r="H49" s="48" t="s">
        <v>85</v>
      </c>
      <c r="I49" s="28"/>
      <c r="J49" s="27">
        <v>175</v>
      </c>
      <c r="K49" s="25">
        <f t="shared" si="2"/>
        <v>0</v>
      </c>
    </row>
    <row r="50" spans="1:11" ht="110.1" hidden="1" customHeight="1">
      <c r="A50" s="40">
        <v>6.17</v>
      </c>
      <c r="B50" s="172" t="s">
        <v>149</v>
      </c>
      <c r="C50" s="172"/>
      <c r="D50" s="172"/>
      <c r="E50" s="174" t="s">
        <v>150</v>
      </c>
      <c r="F50" s="174"/>
      <c r="G50" s="174"/>
      <c r="H50" s="48" t="s">
        <v>85</v>
      </c>
      <c r="I50" s="28"/>
      <c r="J50" s="27">
        <v>185</v>
      </c>
      <c r="K50" s="25">
        <f t="shared" si="2"/>
        <v>0</v>
      </c>
    </row>
    <row r="51" spans="1:11" ht="138.6" hidden="1" customHeight="1">
      <c r="A51" s="40">
        <v>6.1800000000000104</v>
      </c>
      <c r="B51" s="172" t="s">
        <v>151</v>
      </c>
      <c r="C51" s="172"/>
      <c r="D51" s="172"/>
      <c r="E51" s="174" t="s">
        <v>152</v>
      </c>
      <c r="F51" s="174"/>
      <c r="G51" s="174"/>
      <c r="H51" s="48" t="s">
        <v>153</v>
      </c>
      <c r="I51" s="28"/>
      <c r="J51" s="27">
        <v>120</v>
      </c>
      <c r="K51" s="25">
        <f t="shared" si="2"/>
        <v>0</v>
      </c>
    </row>
    <row r="52" spans="1:11" ht="31.5" hidden="1" customHeight="1">
      <c r="A52" s="31">
        <v>7</v>
      </c>
      <c r="B52" s="291" t="s">
        <v>154</v>
      </c>
      <c r="C52" s="292"/>
      <c r="D52" s="293"/>
      <c r="E52" s="294" t="s">
        <v>155</v>
      </c>
      <c r="F52" s="294"/>
      <c r="G52" s="294"/>
      <c r="H52" s="51"/>
      <c r="I52" s="32"/>
      <c r="J52" s="32"/>
      <c r="K52" s="33"/>
    </row>
    <row r="53" spans="1:11" ht="113.25" hidden="1" customHeight="1">
      <c r="A53" s="14">
        <v>7.1</v>
      </c>
      <c r="B53" s="172" t="s">
        <v>156</v>
      </c>
      <c r="C53" s="172"/>
      <c r="D53" s="172"/>
      <c r="E53" s="174" t="s">
        <v>157</v>
      </c>
      <c r="F53" s="174"/>
      <c r="G53" s="174"/>
      <c r="H53" s="48"/>
      <c r="I53" s="28"/>
      <c r="J53" s="27">
        <v>25</v>
      </c>
      <c r="K53" s="25">
        <f t="shared" si="2"/>
        <v>0</v>
      </c>
    </row>
    <row r="54" spans="1:11" ht="113.25" hidden="1" customHeight="1">
      <c r="A54" s="14">
        <v>7.2</v>
      </c>
      <c r="B54" s="172" t="s">
        <v>158</v>
      </c>
      <c r="C54" s="172"/>
      <c r="D54" s="172"/>
      <c r="E54" s="173" t="s">
        <v>159</v>
      </c>
      <c r="F54" s="173"/>
      <c r="G54" s="173"/>
      <c r="H54" s="48"/>
      <c r="I54" s="28"/>
      <c r="J54" s="27">
        <v>25</v>
      </c>
      <c r="K54" s="25">
        <f t="shared" si="2"/>
        <v>0</v>
      </c>
    </row>
    <row r="55" spans="1:11" ht="31.5" hidden="1" customHeight="1" thickBot="1">
      <c r="A55" s="31">
        <v>8</v>
      </c>
      <c r="B55" s="291" t="s">
        <v>160</v>
      </c>
      <c r="C55" s="292"/>
      <c r="D55" s="293"/>
      <c r="E55" s="294" t="s">
        <v>161</v>
      </c>
      <c r="F55" s="294"/>
      <c r="G55" s="294"/>
      <c r="H55" s="51"/>
      <c r="I55" s="32"/>
      <c r="J55" s="32"/>
      <c r="K55" s="33"/>
    </row>
    <row r="56" spans="1:11" ht="127.5" hidden="1" customHeight="1" thickBot="1">
      <c r="A56" s="56">
        <v>8.1</v>
      </c>
      <c r="B56" s="295" t="s">
        <v>162</v>
      </c>
      <c r="C56" s="296"/>
      <c r="D56" s="297"/>
      <c r="E56" s="298" t="s">
        <v>163</v>
      </c>
      <c r="F56" s="299"/>
      <c r="G56" s="300"/>
      <c r="H56" s="52" t="s">
        <v>85</v>
      </c>
      <c r="I56" s="43"/>
      <c r="J56" s="44">
        <v>50</v>
      </c>
      <c r="K56" s="45">
        <f t="shared" ref="K56:K67" si="3">I56*J56</f>
        <v>0</v>
      </c>
    </row>
    <row r="57" spans="1:11" ht="124.5" hidden="1" customHeight="1" thickBot="1">
      <c r="A57" s="55">
        <v>8.1999999999999993</v>
      </c>
      <c r="B57" s="146" t="s">
        <v>164</v>
      </c>
      <c r="C57" s="146"/>
      <c r="D57" s="146"/>
      <c r="E57" s="147" t="s">
        <v>165</v>
      </c>
      <c r="F57" s="147"/>
      <c r="G57" s="147"/>
      <c r="H57" s="48" t="s">
        <v>85</v>
      </c>
      <c r="I57" s="43"/>
      <c r="J57" s="44">
        <v>10</v>
      </c>
      <c r="K57" s="45">
        <f t="shared" si="3"/>
        <v>0</v>
      </c>
    </row>
    <row r="58" spans="1:11" ht="120" hidden="1" customHeight="1">
      <c r="A58" s="56">
        <v>8.3000000000000007</v>
      </c>
      <c r="B58" s="170" t="s">
        <v>164</v>
      </c>
      <c r="C58" s="170"/>
      <c r="D58" s="170"/>
      <c r="E58" s="171" t="s">
        <v>166</v>
      </c>
      <c r="F58" s="171"/>
      <c r="G58" s="171"/>
      <c r="H58" s="49" t="s">
        <v>85</v>
      </c>
      <c r="I58" s="43"/>
      <c r="J58" s="44">
        <v>10</v>
      </c>
      <c r="K58" s="45">
        <f t="shared" si="3"/>
        <v>0</v>
      </c>
    </row>
    <row r="59" spans="1:11" ht="150" hidden="1" customHeight="1" thickBot="1">
      <c r="A59" s="14">
        <v>8.4</v>
      </c>
      <c r="B59" s="146" t="s">
        <v>167</v>
      </c>
      <c r="C59" s="146"/>
      <c r="D59" s="146"/>
      <c r="E59" s="147" t="s">
        <v>168</v>
      </c>
      <c r="F59" s="147"/>
      <c r="G59" s="147"/>
      <c r="H59" s="48" t="s">
        <v>85</v>
      </c>
      <c r="I59" s="28"/>
      <c r="J59" s="27">
        <v>30</v>
      </c>
      <c r="K59" s="45">
        <f t="shared" si="3"/>
        <v>0</v>
      </c>
    </row>
    <row r="60" spans="1:11" ht="148.5" hidden="1" customHeight="1">
      <c r="A60" s="42">
        <v>8.5</v>
      </c>
      <c r="B60" s="146" t="s">
        <v>169</v>
      </c>
      <c r="C60" s="146"/>
      <c r="D60" s="146"/>
      <c r="E60" s="147" t="s">
        <v>170</v>
      </c>
      <c r="F60" s="147"/>
      <c r="G60" s="147"/>
      <c r="H60" s="48" t="s">
        <v>85</v>
      </c>
      <c r="I60" s="28"/>
      <c r="J60" s="27">
        <v>45</v>
      </c>
      <c r="K60" s="25">
        <f t="shared" si="3"/>
        <v>0</v>
      </c>
    </row>
    <row r="61" spans="1:11" ht="172.5" hidden="1" customHeight="1" thickBot="1">
      <c r="A61" s="14">
        <v>8.6</v>
      </c>
      <c r="B61" s="146" t="s">
        <v>171</v>
      </c>
      <c r="C61" s="146"/>
      <c r="D61" s="146"/>
      <c r="E61" s="147" t="s">
        <v>172</v>
      </c>
      <c r="F61" s="147"/>
      <c r="G61" s="147"/>
      <c r="H61" s="48" t="s">
        <v>85</v>
      </c>
      <c r="I61" s="28"/>
      <c r="J61" s="27">
        <v>60</v>
      </c>
      <c r="K61" s="25">
        <f t="shared" si="3"/>
        <v>0</v>
      </c>
    </row>
    <row r="62" spans="1:11" ht="150" hidden="1" customHeight="1">
      <c r="A62" s="42">
        <v>8.6999999999999993</v>
      </c>
      <c r="B62" s="146" t="s">
        <v>173</v>
      </c>
      <c r="C62" s="146"/>
      <c r="D62" s="146"/>
      <c r="E62" s="147" t="s">
        <v>174</v>
      </c>
      <c r="F62" s="147"/>
      <c r="G62" s="147"/>
      <c r="H62" s="48" t="s">
        <v>85</v>
      </c>
      <c r="I62" s="28"/>
      <c r="J62" s="27">
        <v>50</v>
      </c>
      <c r="K62" s="25">
        <f t="shared" si="3"/>
        <v>0</v>
      </c>
    </row>
    <row r="63" spans="1:11" ht="195.75" hidden="1" customHeight="1" thickBot="1">
      <c r="A63" s="14">
        <v>8.8000000000000007</v>
      </c>
      <c r="B63" s="146" t="s">
        <v>175</v>
      </c>
      <c r="C63" s="146"/>
      <c r="D63" s="146"/>
      <c r="E63" s="147" t="s">
        <v>176</v>
      </c>
      <c r="F63" s="147"/>
      <c r="G63" s="147"/>
      <c r="H63" s="48" t="s">
        <v>85</v>
      </c>
      <c r="I63" s="28"/>
      <c r="J63" s="27">
        <v>75</v>
      </c>
      <c r="K63" s="25">
        <f t="shared" si="3"/>
        <v>0</v>
      </c>
    </row>
    <row r="64" spans="1:11" ht="150" hidden="1" customHeight="1">
      <c r="A64" s="56">
        <v>8.9</v>
      </c>
      <c r="B64" s="146" t="s">
        <v>177</v>
      </c>
      <c r="C64" s="146"/>
      <c r="D64" s="146"/>
      <c r="E64" s="147" t="s">
        <v>178</v>
      </c>
      <c r="F64" s="147"/>
      <c r="G64" s="147"/>
      <c r="H64" s="48" t="s">
        <v>72</v>
      </c>
      <c r="I64" s="28"/>
      <c r="J64" s="27">
        <v>5</v>
      </c>
      <c r="K64" s="25">
        <f t="shared" si="3"/>
        <v>0</v>
      </c>
    </row>
    <row r="65" spans="1:11" ht="129" hidden="1" customHeight="1">
      <c r="A65" s="40">
        <v>8.1</v>
      </c>
      <c r="B65" s="146" t="s">
        <v>179</v>
      </c>
      <c r="C65" s="146"/>
      <c r="D65" s="146"/>
      <c r="E65" s="147" t="s">
        <v>180</v>
      </c>
      <c r="F65" s="147"/>
      <c r="G65" s="147"/>
      <c r="H65" s="48" t="s">
        <v>72</v>
      </c>
      <c r="I65" s="28"/>
      <c r="J65" s="27">
        <v>4</v>
      </c>
      <c r="K65" s="25">
        <f t="shared" si="3"/>
        <v>0</v>
      </c>
    </row>
    <row r="66" spans="1:11" ht="121.5" hidden="1" customHeight="1">
      <c r="A66" s="40">
        <v>8.11</v>
      </c>
      <c r="B66" s="146" t="s">
        <v>181</v>
      </c>
      <c r="C66" s="146"/>
      <c r="D66" s="146"/>
      <c r="E66" s="147" t="s">
        <v>182</v>
      </c>
      <c r="F66" s="147"/>
      <c r="G66" s="147"/>
      <c r="H66" s="48" t="s">
        <v>72</v>
      </c>
      <c r="I66" s="28"/>
      <c r="J66" s="27">
        <v>6</v>
      </c>
      <c r="K66" s="25">
        <f t="shared" si="3"/>
        <v>0</v>
      </c>
    </row>
    <row r="67" spans="1:11" ht="121.5" hidden="1" customHeight="1">
      <c r="A67" s="40">
        <v>8.1199999999999992</v>
      </c>
      <c r="B67" s="146" t="s">
        <v>183</v>
      </c>
      <c r="C67" s="146"/>
      <c r="D67" s="146"/>
      <c r="E67" s="147" t="s">
        <v>184</v>
      </c>
      <c r="F67" s="147"/>
      <c r="G67" s="147"/>
      <c r="H67" s="48" t="s">
        <v>72</v>
      </c>
      <c r="I67" s="28"/>
      <c r="J67" s="27">
        <v>8</v>
      </c>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1194.27</v>
      </c>
    </row>
  </sheetData>
  <mergeCells count="135">
    <mergeCell ref="I4:K4"/>
    <mergeCell ref="B6:D6"/>
    <mergeCell ref="E6:G6"/>
    <mergeCell ref="A1:K1"/>
    <mergeCell ref="A2:K2"/>
    <mergeCell ref="A3:B3"/>
    <mergeCell ref="C3:D3"/>
    <mergeCell ref="F3:G3"/>
    <mergeCell ref="I3:K3"/>
    <mergeCell ref="B7:D7"/>
    <mergeCell ref="E7:G7"/>
    <mergeCell ref="B8:D8"/>
    <mergeCell ref="E8:G8"/>
    <mergeCell ref="B9:D9"/>
    <mergeCell ref="E9:G9"/>
    <mergeCell ref="A4:B4"/>
    <mergeCell ref="C4:D4"/>
    <mergeCell ref="F4:G4"/>
    <mergeCell ref="B13:D13"/>
    <mergeCell ref="E13:G13"/>
    <mergeCell ref="B14:D14"/>
    <mergeCell ref="E14:G14"/>
    <mergeCell ref="B15:D15"/>
    <mergeCell ref="E15:G15"/>
    <mergeCell ref="B10:D10"/>
    <mergeCell ref="E10:G10"/>
    <mergeCell ref="B11:D11"/>
    <mergeCell ref="E11:G11"/>
    <mergeCell ref="B12:D12"/>
    <mergeCell ref="E12:G12"/>
    <mergeCell ref="B18:D18"/>
    <mergeCell ref="E18:G18"/>
    <mergeCell ref="B19:D19"/>
    <mergeCell ref="E19:G19"/>
    <mergeCell ref="B20:D20"/>
    <mergeCell ref="E20:G20"/>
    <mergeCell ref="B16:D16"/>
    <mergeCell ref="E16:G16"/>
    <mergeCell ref="B17:D17"/>
    <mergeCell ref="E17:G17"/>
    <mergeCell ref="B24:D24"/>
    <mergeCell ref="E24:G24"/>
    <mergeCell ref="B25:D25"/>
    <mergeCell ref="E25:G25"/>
    <mergeCell ref="B26:D26"/>
    <mergeCell ref="E26:G26"/>
    <mergeCell ref="B21:D21"/>
    <mergeCell ref="E21:G21"/>
    <mergeCell ref="B22:D22"/>
    <mergeCell ref="E22:G22"/>
    <mergeCell ref="B23:D23"/>
    <mergeCell ref="E23:G23"/>
    <mergeCell ref="B30:D30"/>
    <mergeCell ref="E30:G30"/>
    <mergeCell ref="B31:D31"/>
    <mergeCell ref="E31:G31"/>
    <mergeCell ref="B32:D32"/>
    <mergeCell ref="E32:G32"/>
    <mergeCell ref="B27:D27"/>
    <mergeCell ref="E27:G27"/>
    <mergeCell ref="B28:D28"/>
    <mergeCell ref="E28:G28"/>
    <mergeCell ref="B29:D29"/>
    <mergeCell ref="E29:G29"/>
    <mergeCell ref="B36:D36"/>
    <mergeCell ref="E36:G36"/>
    <mergeCell ref="B37:D37"/>
    <mergeCell ref="E37:G37"/>
    <mergeCell ref="B38:D38"/>
    <mergeCell ref="E38:G38"/>
    <mergeCell ref="B33:D33"/>
    <mergeCell ref="E33:G33"/>
    <mergeCell ref="B34:D34"/>
    <mergeCell ref="E34:G34"/>
    <mergeCell ref="B35:D35"/>
    <mergeCell ref="E35:G35"/>
    <mergeCell ref="B42:D42"/>
    <mergeCell ref="E42:G42"/>
    <mergeCell ref="B43:D43"/>
    <mergeCell ref="E43:G43"/>
    <mergeCell ref="B44:D44"/>
    <mergeCell ref="E44:G44"/>
    <mergeCell ref="B39:D39"/>
    <mergeCell ref="E39:G39"/>
    <mergeCell ref="B40:D40"/>
    <mergeCell ref="E40:G40"/>
    <mergeCell ref="B41:D41"/>
    <mergeCell ref="E41:G41"/>
    <mergeCell ref="B48:D48"/>
    <mergeCell ref="E48:G48"/>
    <mergeCell ref="B49:D49"/>
    <mergeCell ref="E49:G49"/>
    <mergeCell ref="B50:D50"/>
    <mergeCell ref="E50:G50"/>
    <mergeCell ref="B45:D45"/>
    <mergeCell ref="E45:G45"/>
    <mergeCell ref="B46:D46"/>
    <mergeCell ref="E46:G46"/>
    <mergeCell ref="B47:D47"/>
    <mergeCell ref="E47:G47"/>
    <mergeCell ref="B54:D54"/>
    <mergeCell ref="E54:G54"/>
    <mergeCell ref="B55:D55"/>
    <mergeCell ref="E55:G55"/>
    <mergeCell ref="B56:D56"/>
    <mergeCell ref="E56:G56"/>
    <mergeCell ref="B51:D51"/>
    <mergeCell ref="E51:G51"/>
    <mergeCell ref="B52:D52"/>
    <mergeCell ref="E52:G52"/>
    <mergeCell ref="B53:D53"/>
    <mergeCell ref="E53:G53"/>
    <mergeCell ref="B60:D60"/>
    <mergeCell ref="E60:G60"/>
    <mergeCell ref="B61:D61"/>
    <mergeCell ref="E61:G61"/>
    <mergeCell ref="B62:D62"/>
    <mergeCell ref="E62:G62"/>
    <mergeCell ref="B57:D57"/>
    <mergeCell ref="E57:G57"/>
    <mergeCell ref="B58:D58"/>
    <mergeCell ref="E58:G58"/>
    <mergeCell ref="B59:D59"/>
    <mergeCell ref="E59:G59"/>
    <mergeCell ref="B66:D66"/>
    <mergeCell ref="E66:G66"/>
    <mergeCell ref="B67:D67"/>
    <mergeCell ref="E67:G67"/>
    <mergeCell ref="A68:K68"/>
    <mergeCell ref="B63:D63"/>
    <mergeCell ref="E63:G63"/>
    <mergeCell ref="B64:D64"/>
    <mergeCell ref="E64:G64"/>
    <mergeCell ref="B65:D65"/>
    <mergeCell ref="E65:G65"/>
  </mergeCells>
  <printOptions horizontalCentered="1" verticalCentered="1"/>
  <pageMargins left="0" right="0" top="0" bottom="0" header="0" footer="0"/>
  <pageSetup scale="7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1"/>
  <dimension ref="A1:K69"/>
  <sheetViews>
    <sheetView view="pageBreakPreview" topLeftCell="A10"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403</v>
      </c>
      <c r="B3" s="280"/>
      <c r="C3" s="276" t="s">
        <v>408</v>
      </c>
      <c r="D3" s="278"/>
      <c r="E3" s="37" t="s">
        <v>44</v>
      </c>
      <c r="F3" s="281" t="s">
        <v>45</v>
      </c>
      <c r="G3" s="282"/>
      <c r="H3" s="35" t="s">
        <v>46</v>
      </c>
      <c r="I3" s="276" t="s">
        <v>47</v>
      </c>
      <c r="J3" s="277"/>
      <c r="K3" s="278"/>
    </row>
    <row r="4" spans="1:11" ht="39.75" customHeight="1">
      <c r="A4" s="279" t="s">
        <v>405</v>
      </c>
      <c r="B4" s="280"/>
      <c r="C4" s="276">
        <v>132</v>
      </c>
      <c r="D4" s="278"/>
      <c r="E4" s="38" t="s">
        <v>49</v>
      </c>
      <c r="F4" s="283" t="s">
        <v>50</v>
      </c>
      <c r="G4" s="284"/>
      <c r="H4" s="36" t="s">
        <v>406</v>
      </c>
      <c r="I4" s="276">
        <v>6</v>
      </c>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hidden="1" customHeight="1">
      <c r="A7" s="13">
        <v>1</v>
      </c>
      <c r="B7" s="201" t="s">
        <v>59</v>
      </c>
      <c r="C7" s="201"/>
      <c r="D7" s="201"/>
      <c r="E7" s="201" t="s">
        <v>60</v>
      </c>
      <c r="F7" s="201"/>
      <c r="G7" s="201"/>
      <c r="H7" s="9"/>
      <c r="I7" s="3"/>
      <c r="J7" s="3"/>
      <c r="K7" s="3"/>
    </row>
    <row r="8" spans="1:11" ht="116.25" hidden="1" customHeight="1">
      <c r="A8" s="12">
        <v>1.1000000000000001</v>
      </c>
      <c r="B8" s="182" t="s">
        <v>61</v>
      </c>
      <c r="C8" s="183"/>
      <c r="D8" s="184"/>
      <c r="E8" s="185" t="s">
        <v>62</v>
      </c>
      <c r="F8" s="186"/>
      <c r="G8" s="187"/>
      <c r="H8" s="46" t="s">
        <v>63</v>
      </c>
      <c r="I8" s="28"/>
      <c r="J8" s="27">
        <v>15</v>
      </c>
      <c r="K8" s="25">
        <f>J8*I8</f>
        <v>0</v>
      </c>
    </row>
    <row r="9" spans="1:11" ht="126.75" hidden="1" customHeight="1">
      <c r="A9" s="12">
        <v>1.2</v>
      </c>
      <c r="B9" s="172" t="s">
        <v>64</v>
      </c>
      <c r="C9" s="172"/>
      <c r="D9" s="172"/>
      <c r="E9" s="174" t="s">
        <v>65</v>
      </c>
      <c r="F9" s="174"/>
      <c r="G9" s="174"/>
      <c r="H9" s="46" t="s">
        <v>63</v>
      </c>
      <c r="I9" s="28"/>
      <c r="J9" s="27">
        <v>15</v>
      </c>
      <c r="K9" s="25">
        <f>J9*I9</f>
        <v>0</v>
      </c>
    </row>
    <row r="10" spans="1:11" ht="25.5" customHeight="1">
      <c r="A10" s="13">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f>((4.3+0.4)+1)*(4.11+0.4+2.7+0.2)</f>
        <v>42.237000000000009</v>
      </c>
      <c r="J11" s="27">
        <v>4</v>
      </c>
      <c r="K11" s="25">
        <f t="shared" ref="K11:K16" si="0">J11*I11</f>
        <v>168.94800000000004</v>
      </c>
    </row>
    <row r="12" spans="1:11" ht="104.25" hidden="1" customHeight="1">
      <c r="A12" s="14">
        <v>2.2000000000000002</v>
      </c>
      <c r="B12" s="182" t="s">
        <v>70</v>
      </c>
      <c r="C12" s="183"/>
      <c r="D12" s="184"/>
      <c r="E12" s="185" t="s">
        <v>71</v>
      </c>
      <c r="F12" s="186"/>
      <c r="G12" s="187"/>
      <c r="H12" s="48" t="s">
        <v>72</v>
      </c>
      <c r="I12" s="28"/>
      <c r="J12" s="27">
        <v>8</v>
      </c>
      <c r="K12" s="25">
        <f t="shared" si="0"/>
        <v>0</v>
      </c>
    </row>
    <row r="13" spans="1:11" ht="93" customHeight="1">
      <c r="A13" s="14">
        <v>2.2999999999999998</v>
      </c>
      <c r="B13" s="182" t="s">
        <v>73</v>
      </c>
      <c r="C13" s="183"/>
      <c r="D13" s="184"/>
      <c r="E13" s="185" t="s">
        <v>74</v>
      </c>
      <c r="F13" s="186"/>
      <c r="G13" s="187"/>
      <c r="H13" s="48" t="s">
        <v>72</v>
      </c>
      <c r="I13" s="28">
        <f>ROUNDUP((7.3/1.2)*6,0.5)</f>
        <v>37</v>
      </c>
      <c r="J13" s="27">
        <v>11</v>
      </c>
      <c r="K13" s="25">
        <f t="shared" si="0"/>
        <v>407</v>
      </c>
    </row>
    <row r="14" spans="1:11" ht="157.5" customHeight="1">
      <c r="A14" s="14">
        <v>2.4</v>
      </c>
      <c r="B14" s="182" t="s">
        <v>75</v>
      </c>
      <c r="C14" s="183"/>
      <c r="D14" s="184"/>
      <c r="E14" s="185" t="s">
        <v>76</v>
      </c>
      <c r="F14" s="186"/>
      <c r="G14" s="187"/>
      <c r="H14" s="46" t="s">
        <v>63</v>
      </c>
      <c r="I14" s="28">
        <f>((4.3+0.4)+1+0.8)*(4.11+0.4+2.7+0.2+0.8)</f>
        <v>53.365000000000009</v>
      </c>
      <c r="J14" s="27">
        <v>15</v>
      </c>
      <c r="K14" s="25">
        <f t="shared" si="0"/>
        <v>800.47500000000014</v>
      </c>
    </row>
    <row r="15" spans="1:11" ht="84" hidden="1" customHeight="1">
      <c r="A15" s="12">
        <v>2.5</v>
      </c>
      <c r="B15" s="182" t="s">
        <v>77</v>
      </c>
      <c r="C15" s="183"/>
      <c r="D15" s="184"/>
      <c r="E15" s="185" t="s">
        <v>78</v>
      </c>
      <c r="F15" s="186"/>
      <c r="G15" s="187"/>
      <c r="H15" s="46" t="s">
        <v>63</v>
      </c>
      <c r="I15" s="28"/>
      <c r="J15" s="27">
        <v>18</v>
      </c>
      <c r="K15" s="25">
        <f t="shared" si="0"/>
        <v>0</v>
      </c>
    </row>
    <row r="16" spans="1:11" ht="131.44999999999999" hidden="1" customHeight="1">
      <c r="A16" s="14">
        <v>2.6</v>
      </c>
      <c r="B16" s="182" t="s">
        <v>79</v>
      </c>
      <c r="C16" s="183"/>
      <c r="D16" s="184"/>
      <c r="E16" s="185" t="s">
        <v>80</v>
      </c>
      <c r="F16" s="186"/>
      <c r="G16" s="187"/>
      <c r="H16" s="46" t="s">
        <v>63</v>
      </c>
      <c r="I16" s="28"/>
      <c r="J16" s="27">
        <v>10</v>
      </c>
      <c r="K16" s="25">
        <f t="shared" si="0"/>
        <v>0</v>
      </c>
    </row>
    <row r="17" spans="1:11" ht="30" hidden="1" customHeight="1">
      <c r="A17" s="15">
        <v>3</v>
      </c>
      <c r="B17" s="286" t="s">
        <v>81</v>
      </c>
      <c r="C17" s="286"/>
      <c r="D17" s="286"/>
      <c r="E17" s="285" t="s">
        <v>82</v>
      </c>
      <c r="F17" s="285"/>
      <c r="G17" s="285"/>
      <c r="H17" s="47"/>
      <c r="I17" s="29"/>
      <c r="J17" s="26"/>
      <c r="K17" s="26"/>
    </row>
    <row r="18" spans="1:11" ht="90" hidden="1" customHeight="1">
      <c r="A18" s="12">
        <v>3.1</v>
      </c>
      <c r="B18" s="182" t="s">
        <v>83</v>
      </c>
      <c r="C18" s="183"/>
      <c r="D18" s="184"/>
      <c r="E18" s="185" t="s">
        <v>84</v>
      </c>
      <c r="F18" s="186"/>
      <c r="G18" s="187"/>
      <c r="H18" s="46" t="s">
        <v>85</v>
      </c>
      <c r="I18" s="28"/>
      <c r="J18" s="27">
        <v>50</v>
      </c>
      <c r="K18" s="25">
        <f t="shared" ref="K18:K23" si="1">J18*I18</f>
        <v>0</v>
      </c>
    </row>
    <row r="19" spans="1:11" ht="108.6" hidden="1" customHeight="1">
      <c r="A19" s="12">
        <v>3.2</v>
      </c>
      <c r="B19" s="182" t="s">
        <v>86</v>
      </c>
      <c r="C19" s="183"/>
      <c r="D19" s="184"/>
      <c r="E19" s="185" t="s">
        <v>87</v>
      </c>
      <c r="F19" s="186"/>
      <c r="G19" s="187"/>
      <c r="H19" s="46" t="s">
        <v>63</v>
      </c>
      <c r="I19" s="28"/>
      <c r="J19" s="27">
        <v>10</v>
      </c>
      <c r="K19" s="25">
        <f t="shared" si="1"/>
        <v>0</v>
      </c>
    </row>
    <row r="20" spans="1:11" ht="116.1" hidden="1" customHeight="1">
      <c r="A20" s="12">
        <v>3.3</v>
      </c>
      <c r="B20" s="182" t="s">
        <v>88</v>
      </c>
      <c r="C20" s="183"/>
      <c r="D20" s="184"/>
      <c r="E20" s="185" t="s">
        <v>89</v>
      </c>
      <c r="F20" s="186"/>
      <c r="G20" s="187"/>
      <c r="H20" s="46" t="s">
        <v>63</v>
      </c>
      <c r="I20" s="28"/>
      <c r="J20" s="27">
        <v>60</v>
      </c>
      <c r="K20" s="25">
        <f t="shared" si="1"/>
        <v>0</v>
      </c>
    </row>
    <row r="21" spans="1:11" ht="91.5" hidden="1" customHeight="1">
      <c r="A21" s="53">
        <v>3.4</v>
      </c>
      <c r="B21" s="182" t="s">
        <v>90</v>
      </c>
      <c r="C21" s="183"/>
      <c r="D21" s="184"/>
      <c r="E21" s="185" t="s">
        <v>91</v>
      </c>
      <c r="F21" s="186"/>
      <c r="G21" s="187"/>
      <c r="H21" s="48" t="s">
        <v>85</v>
      </c>
      <c r="I21" s="28"/>
      <c r="J21" s="27">
        <v>25</v>
      </c>
      <c r="K21" s="25">
        <f t="shared" si="1"/>
        <v>0</v>
      </c>
    </row>
    <row r="22" spans="1:11" ht="119.1" hidden="1" customHeight="1">
      <c r="A22" s="34">
        <v>3.5</v>
      </c>
      <c r="B22" s="182" t="s">
        <v>92</v>
      </c>
      <c r="C22" s="183"/>
      <c r="D22" s="184"/>
      <c r="E22" s="185" t="s">
        <v>93</v>
      </c>
      <c r="F22" s="186"/>
      <c r="G22" s="187"/>
      <c r="H22" s="46" t="s">
        <v>63</v>
      </c>
      <c r="I22" s="28"/>
      <c r="J22" s="27">
        <v>50</v>
      </c>
      <c r="K22" s="25">
        <f t="shared" si="1"/>
        <v>0</v>
      </c>
    </row>
    <row r="23" spans="1:11" ht="91.5" hidden="1" customHeight="1">
      <c r="A23" s="34">
        <v>3.6</v>
      </c>
      <c r="B23" s="182" t="s">
        <v>94</v>
      </c>
      <c r="C23" s="183"/>
      <c r="D23" s="184"/>
      <c r="E23" s="185" t="s">
        <v>95</v>
      </c>
      <c r="F23" s="186"/>
      <c r="G23" s="187"/>
      <c r="H23" s="48" t="s">
        <v>85</v>
      </c>
      <c r="I23" s="28"/>
      <c r="J23" s="27">
        <v>25</v>
      </c>
      <c r="K23" s="25">
        <f t="shared" si="1"/>
        <v>0</v>
      </c>
    </row>
    <row r="24" spans="1:11" ht="28.5" hidden="1" customHeight="1">
      <c r="A24" s="16">
        <v>4</v>
      </c>
      <c r="B24" s="285" t="s">
        <v>96</v>
      </c>
      <c r="C24" s="285"/>
      <c r="D24" s="285"/>
      <c r="E24" s="285" t="s">
        <v>97</v>
      </c>
      <c r="F24" s="285"/>
      <c r="G24" s="285"/>
      <c r="H24" s="47"/>
      <c r="I24" s="29"/>
      <c r="J24" s="26"/>
      <c r="K24" s="26"/>
    </row>
    <row r="25" spans="1:11" ht="148.5" hidden="1" customHeight="1">
      <c r="A25" s="77">
        <v>4.0999999999999996</v>
      </c>
      <c r="B25" s="182" t="s">
        <v>98</v>
      </c>
      <c r="C25" s="183"/>
      <c r="D25" s="184"/>
      <c r="E25" s="185" t="s">
        <v>99</v>
      </c>
      <c r="F25" s="186"/>
      <c r="G25" s="187"/>
      <c r="H25" s="46" t="s">
        <v>63</v>
      </c>
      <c r="I25" s="28"/>
      <c r="J25" s="27">
        <v>110</v>
      </c>
      <c r="K25" s="25">
        <f>J25*I25</f>
        <v>0</v>
      </c>
    </row>
    <row r="26" spans="1:11" ht="112.5" hidden="1" customHeight="1">
      <c r="A26" s="14">
        <v>4.2</v>
      </c>
      <c r="B26" s="182" t="s">
        <v>100</v>
      </c>
      <c r="C26" s="183"/>
      <c r="D26" s="184"/>
      <c r="E26" s="185" t="s">
        <v>101</v>
      </c>
      <c r="F26" s="186"/>
      <c r="G26" s="187"/>
      <c r="H26" s="46" t="s">
        <v>63</v>
      </c>
      <c r="I26" s="28"/>
      <c r="J26" s="27">
        <v>90</v>
      </c>
      <c r="K26" s="25">
        <f>J26*I26</f>
        <v>0</v>
      </c>
    </row>
    <row r="27" spans="1:11" ht="89.1" hidden="1" customHeight="1">
      <c r="A27" s="54">
        <v>4.3</v>
      </c>
      <c r="B27" s="182" t="s">
        <v>102</v>
      </c>
      <c r="C27" s="183"/>
      <c r="D27" s="184"/>
      <c r="E27" s="185" t="s">
        <v>103</v>
      </c>
      <c r="F27" s="186"/>
      <c r="G27" s="187"/>
      <c r="H27" s="46" t="s">
        <v>63</v>
      </c>
      <c r="I27" s="28"/>
      <c r="J27" s="27">
        <v>90</v>
      </c>
      <c r="K27" s="25">
        <f>J27*I27</f>
        <v>0</v>
      </c>
    </row>
    <row r="28" spans="1:11" ht="97.5" hidden="1" customHeight="1">
      <c r="A28" s="14">
        <v>4.4000000000000004</v>
      </c>
      <c r="B28" s="182" t="s">
        <v>104</v>
      </c>
      <c r="C28" s="183"/>
      <c r="D28" s="184"/>
      <c r="E28" s="185" t="s">
        <v>105</v>
      </c>
      <c r="F28" s="186"/>
      <c r="G28" s="187"/>
      <c r="H28" s="49" t="s">
        <v>106</v>
      </c>
      <c r="I28" s="28"/>
      <c r="J28" s="27">
        <v>8</v>
      </c>
      <c r="K28" s="25">
        <f>J28*I28</f>
        <v>0</v>
      </c>
    </row>
    <row r="29" spans="1:11" ht="137.25" hidden="1" customHeight="1">
      <c r="A29" s="14">
        <v>4.5</v>
      </c>
      <c r="B29" s="182" t="s">
        <v>107</v>
      </c>
      <c r="C29" s="183"/>
      <c r="D29" s="184"/>
      <c r="E29" s="185" t="s">
        <v>108</v>
      </c>
      <c r="F29" s="186"/>
      <c r="G29" s="187"/>
      <c r="H29" s="49" t="s">
        <v>106</v>
      </c>
      <c r="I29" s="28"/>
      <c r="J29" s="27">
        <v>35</v>
      </c>
      <c r="K29" s="25">
        <f>J29*I29</f>
        <v>0</v>
      </c>
    </row>
    <row r="30" spans="1:11" ht="33" hidden="1" customHeight="1">
      <c r="A30" s="16">
        <v>5</v>
      </c>
      <c r="B30" s="285" t="s">
        <v>109</v>
      </c>
      <c r="C30" s="285"/>
      <c r="D30" s="285"/>
      <c r="E30" s="285" t="s">
        <v>110</v>
      </c>
      <c r="F30" s="285"/>
      <c r="G30" s="285"/>
      <c r="H30" s="47"/>
      <c r="I30" s="30"/>
      <c r="J30" s="26"/>
      <c r="K30" s="26"/>
    </row>
    <row r="31" spans="1:11" ht="167.25" hidden="1" customHeight="1">
      <c r="A31" s="55">
        <v>5.0999999999999996</v>
      </c>
      <c r="B31" s="172" t="s">
        <v>111</v>
      </c>
      <c r="C31" s="172"/>
      <c r="D31" s="172"/>
      <c r="E31" s="174" t="s">
        <v>112</v>
      </c>
      <c r="F31" s="174"/>
      <c r="G31" s="174"/>
      <c r="H31" s="48" t="s">
        <v>72</v>
      </c>
      <c r="I31" s="28"/>
      <c r="J31" s="27">
        <v>10</v>
      </c>
      <c r="K31" s="25">
        <f>J31*I31</f>
        <v>0</v>
      </c>
    </row>
    <row r="32" spans="1:11" ht="135" hidden="1" customHeight="1">
      <c r="A32" s="14">
        <v>5.2</v>
      </c>
      <c r="B32" s="172" t="s">
        <v>113</v>
      </c>
      <c r="C32" s="172"/>
      <c r="D32" s="172"/>
      <c r="E32" s="287" t="s">
        <v>114</v>
      </c>
      <c r="F32" s="287"/>
      <c r="G32" s="287"/>
      <c r="H32" s="48" t="s">
        <v>63</v>
      </c>
      <c r="I32" s="28"/>
      <c r="J32" s="27">
        <v>35</v>
      </c>
      <c r="K32" s="25">
        <f>J32*I32</f>
        <v>0</v>
      </c>
    </row>
    <row r="33" spans="1:11" ht="33" hidden="1" customHeight="1">
      <c r="A33" s="41">
        <v>6</v>
      </c>
      <c r="B33" s="288" t="s">
        <v>115</v>
      </c>
      <c r="C33" s="289"/>
      <c r="D33" s="290"/>
      <c r="E33" s="288" t="s">
        <v>116</v>
      </c>
      <c r="F33" s="289"/>
      <c r="G33" s="290"/>
      <c r="H33" s="50"/>
      <c r="I33" s="30"/>
      <c r="J33" s="26"/>
      <c r="K33" s="26"/>
    </row>
    <row r="34" spans="1:11" ht="112.5" hidden="1" customHeight="1">
      <c r="A34" s="54">
        <v>6.1</v>
      </c>
      <c r="B34" s="182" t="s">
        <v>117</v>
      </c>
      <c r="C34" s="183"/>
      <c r="D34" s="184"/>
      <c r="E34" s="185" t="s">
        <v>118</v>
      </c>
      <c r="F34" s="186"/>
      <c r="G34" s="187"/>
      <c r="H34" s="46" t="s">
        <v>85</v>
      </c>
      <c r="I34" s="28"/>
      <c r="J34" s="27">
        <v>200</v>
      </c>
      <c r="K34" s="25">
        <f>J34*I34</f>
        <v>0</v>
      </c>
    </row>
    <row r="35" spans="1:11" ht="113.25" hidden="1" customHeight="1">
      <c r="A35" s="54">
        <v>6.2</v>
      </c>
      <c r="B35" s="182" t="s">
        <v>119</v>
      </c>
      <c r="C35" s="183"/>
      <c r="D35" s="184"/>
      <c r="E35" s="185" t="s">
        <v>120</v>
      </c>
      <c r="F35" s="186"/>
      <c r="G35" s="187"/>
      <c r="H35" s="48" t="s">
        <v>85</v>
      </c>
      <c r="I35" s="28"/>
      <c r="J35" s="27">
        <v>200</v>
      </c>
      <c r="K35" s="25">
        <f>J35*I35</f>
        <v>0</v>
      </c>
    </row>
    <row r="36" spans="1:11" ht="113.25" hidden="1" customHeight="1">
      <c r="A36" s="12">
        <v>6.3</v>
      </c>
      <c r="B36" s="172" t="s">
        <v>121</v>
      </c>
      <c r="C36" s="172"/>
      <c r="D36" s="172"/>
      <c r="E36" s="174" t="s">
        <v>122</v>
      </c>
      <c r="F36" s="174"/>
      <c r="G36" s="174"/>
      <c r="H36" s="48" t="s">
        <v>85</v>
      </c>
      <c r="I36" s="28"/>
      <c r="J36" s="27">
        <v>250</v>
      </c>
      <c r="K36" s="25">
        <f t="shared" ref="K36:K54" si="2">J36*I36</f>
        <v>0</v>
      </c>
    </row>
    <row r="37" spans="1:11" ht="113.25" hidden="1" customHeight="1">
      <c r="A37" s="12">
        <v>6.4</v>
      </c>
      <c r="B37" s="172" t="s">
        <v>123</v>
      </c>
      <c r="C37" s="172"/>
      <c r="D37" s="172"/>
      <c r="E37" s="174" t="s">
        <v>124</v>
      </c>
      <c r="F37" s="174"/>
      <c r="G37" s="174"/>
      <c r="H37" s="48" t="s">
        <v>85</v>
      </c>
      <c r="I37" s="28"/>
      <c r="J37" s="27">
        <v>210</v>
      </c>
      <c r="K37" s="25">
        <f t="shared" si="2"/>
        <v>0</v>
      </c>
    </row>
    <row r="38" spans="1:11" ht="113.25" hidden="1" customHeight="1">
      <c r="A38" s="54">
        <v>6.5</v>
      </c>
      <c r="B38" s="172" t="s">
        <v>125</v>
      </c>
      <c r="C38" s="172"/>
      <c r="D38" s="172"/>
      <c r="E38" s="174" t="s">
        <v>126</v>
      </c>
      <c r="F38" s="174"/>
      <c r="G38" s="174"/>
      <c r="H38" s="48" t="s">
        <v>72</v>
      </c>
      <c r="I38" s="28"/>
      <c r="J38" s="27">
        <v>15</v>
      </c>
      <c r="K38" s="25">
        <f t="shared" si="2"/>
        <v>0</v>
      </c>
    </row>
    <row r="39" spans="1:11" ht="87.75" hidden="1" customHeight="1">
      <c r="A39" s="54">
        <v>6.6</v>
      </c>
      <c r="B39" s="172" t="s">
        <v>127</v>
      </c>
      <c r="C39" s="172"/>
      <c r="D39" s="172"/>
      <c r="E39" s="174" t="s">
        <v>128</v>
      </c>
      <c r="F39" s="174"/>
      <c r="G39" s="174"/>
      <c r="H39" s="48" t="s">
        <v>85</v>
      </c>
      <c r="I39" s="28"/>
      <c r="J39" s="27">
        <v>30</v>
      </c>
      <c r="K39" s="25">
        <f t="shared" si="2"/>
        <v>0</v>
      </c>
    </row>
    <row r="40" spans="1:11" ht="113.25" hidden="1" customHeight="1">
      <c r="A40" s="12">
        <v>6.7</v>
      </c>
      <c r="B40" s="172" t="s">
        <v>129</v>
      </c>
      <c r="C40" s="172"/>
      <c r="D40" s="172"/>
      <c r="E40" s="174" t="s">
        <v>130</v>
      </c>
      <c r="F40" s="174"/>
      <c r="G40" s="174"/>
      <c r="H40" s="48" t="s">
        <v>72</v>
      </c>
      <c r="I40" s="28"/>
      <c r="J40" s="27">
        <v>20</v>
      </c>
      <c r="K40" s="25">
        <f t="shared" si="2"/>
        <v>0</v>
      </c>
    </row>
    <row r="41" spans="1:11" ht="137.1" hidden="1" customHeight="1">
      <c r="A41" s="12">
        <v>6.8</v>
      </c>
      <c r="B41" s="172" t="s">
        <v>131</v>
      </c>
      <c r="C41" s="172"/>
      <c r="D41" s="172"/>
      <c r="E41" s="174" t="s">
        <v>132</v>
      </c>
      <c r="F41" s="174"/>
      <c r="G41" s="174"/>
      <c r="H41" s="48" t="s">
        <v>85</v>
      </c>
      <c r="I41" s="28"/>
      <c r="J41" s="27">
        <v>175</v>
      </c>
      <c r="K41" s="25">
        <f t="shared" si="2"/>
        <v>0</v>
      </c>
    </row>
    <row r="42" spans="1:11" ht="72" hidden="1" customHeight="1">
      <c r="A42" s="12">
        <v>6.9</v>
      </c>
      <c r="B42" s="172" t="s">
        <v>133</v>
      </c>
      <c r="C42" s="172"/>
      <c r="D42" s="172"/>
      <c r="E42" s="174" t="s">
        <v>134</v>
      </c>
      <c r="F42" s="174"/>
      <c r="G42" s="174"/>
      <c r="H42" s="48" t="s">
        <v>85</v>
      </c>
      <c r="I42" s="28"/>
      <c r="J42" s="27">
        <v>35</v>
      </c>
      <c r="K42" s="25">
        <f t="shared" si="2"/>
        <v>0</v>
      </c>
    </row>
    <row r="43" spans="1:11" ht="75" hidden="1" customHeight="1">
      <c r="A43" s="57">
        <v>6.1</v>
      </c>
      <c r="B43" s="172" t="s">
        <v>135</v>
      </c>
      <c r="C43" s="172"/>
      <c r="D43" s="172"/>
      <c r="E43" s="174" t="s">
        <v>136</v>
      </c>
      <c r="F43" s="174"/>
      <c r="G43" s="174"/>
      <c r="H43" s="48" t="s">
        <v>85</v>
      </c>
      <c r="I43" s="28"/>
      <c r="J43" s="27">
        <v>20</v>
      </c>
      <c r="K43" s="25">
        <f t="shared" si="2"/>
        <v>0</v>
      </c>
    </row>
    <row r="44" spans="1:11" ht="57.75" hidden="1" customHeight="1">
      <c r="A44" s="40">
        <v>6.11</v>
      </c>
      <c r="B44" s="172" t="s">
        <v>137</v>
      </c>
      <c r="C44" s="172"/>
      <c r="D44" s="172"/>
      <c r="E44" s="174" t="s">
        <v>138</v>
      </c>
      <c r="F44" s="174"/>
      <c r="G44" s="174"/>
      <c r="H44" s="48" t="s">
        <v>85</v>
      </c>
      <c r="I44" s="28"/>
      <c r="J44" s="27">
        <v>120</v>
      </c>
      <c r="K44" s="25">
        <f t="shared" si="2"/>
        <v>0</v>
      </c>
    </row>
    <row r="45" spans="1:11" ht="111" hidden="1" customHeight="1">
      <c r="A45" s="57">
        <v>6.12</v>
      </c>
      <c r="B45" s="172" t="s">
        <v>139</v>
      </c>
      <c r="C45" s="172"/>
      <c r="D45" s="172"/>
      <c r="E45" s="174" t="s">
        <v>140</v>
      </c>
      <c r="F45" s="174"/>
      <c r="G45" s="174"/>
      <c r="H45" s="48" t="s">
        <v>85</v>
      </c>
      <c r="I45" s="28"/>
      <c r="J45" s="27">
        <v>90</v>
      </c>
      <c r="K45" s="25">
        <f t="shared" si="2"/>
        <v>0</v>
      </c>
    </row>
    <row r="46" spans="1:11" ht="106.35" hidden="1" customHeight="1">
      <c r="A46" s="57">
        <v>6.13</v>
      </c>
      <c r="B46" s="172" t="s">
        <v>141</v>
      </c>
      <c r="C46" s="172"/>
      <c r="D46" s="172"/>
      <c r="E46" s="174" t="s">
        <v>142</v>
      </c>
      <c r="F46" s="174"/>
      <c r="G46" s="174"/>
      <c r="H46" s="48" t="s">
        <v>85</v>
      </c>
      <c r="I46" s="28"/>
      <c r="J46" s="27">
        <v>90</v>
      </c>
      <c r="K46" s="25">
        <f t="shared" si="2"/>
        <v>0</v>
      </c>
    </row>
    <row r="47" spans="1:11" ht="97.35" hidden="1" customHeight="1">
      <c r="A47" s="40">
        <v>6.14</v>
      </c>
      <c r="B47" s="172" t="s">
        <v>143</v>
      </c>
      <c r="C47" s="172"/>
      <c r="D47" s="172"/>
      <c r="E47" s="173" t="s">
        <v>144</v>
      </c>
      <c r="F47" s="173"/>
      <c r="G47" s="173"/>
      <c r="H47" s="48" t="s">
        <v>85</v>
      </c>
      <c r="I47" s="28"/>
      <c r="J47" s="27">
        <v>220</v>
      </c>
      <c r="K47" s="25">
        <f t="shared" si="2"/>
        <v>0</v>
      </c>
    </row>
    <row r="48" spans="1:11" ht="113.45" hidden="1" customHeight="1">
      <c r="A48" s="57">
        <v>6.15</v>
      </c>
      <c r="B48" s="172" t="s">
        <v>145</v>
      </c>
      <c r="C48" s="172"/>
      <c r="D48" s="172"/>
      <c r="E48" s="174" t="s">
        <v>146</v>
      </c>
      <c r="F48" s="174"/>
      <c r="G48" s="174"/>
      <c r="H48" s="48" t="s">
        <v>85</v>
      </c>
      <c r="I48" s="28"/>
      <c r="J48" s="27">
        <v>120</v>
      </c>
      <c r="K48" s="25">
        <f t="shared" si="2"/>
        <v>0</v>
      </c>
    </row>
    <row r="49" spans="1:11" ht="97.5" hidden="1" customHeight="1">
      <c r="A49" s="40">
        <v>6.16</v>
      </c>
      <c r="B49" s="172" t="s">
        <v>147</v>
      </c>
      <c r="C49" s="172"/>
      <c r="D49" s="172"/>
      <c r="E49" s="173" t="s">
        <v>148</v>
      </c>
      <c r="F49" s="173"/>
      <c r="G49" s="173"/>
      <c r="H49" s="48" t="s">
        <v>85</v>
      </c>
      <c r="I49" s="28"/>
      <c r="J49" s="27">
        <v>175</v>
      </c>
      <c r="K49" s="25">
        <f t="shared" si="2"/>
        <v>0</v>
      </c>
    </row>
    <row r="50" spans="1:11" ht="110.1" hidden="1" customHeight="1">
      <c r="A50" s="40">
        <v>6.17</v>
      </c>
      <c r="B50" s="172" t="s">
        <v>149</v>
      </c>
      <c r="C50" s="172"/>
      <c r="D50" s="172"/>
      <c r="E50" s="174" t="s">
        <v>150</v>
      </c>
      <c r="F50" s="174"/>
      <c r="G50" s="174"/>
      <c r="H50" s="48" t="s">
        <v>85</v>
      </c>
      <c r="I50" s="28"/>
      <c r="J50" s="27">
        <v>185</v>
      </c>
      <c r="K50" s="25">
        <f t="shared" si="2"/>
        <v>0</v>
      </c>
    </row>
    <row r="51" spans="1:11" ht="138.6" hidden="1" customHeight="1">
      <c r="A51" s="40">
        <v>6.1800000000000104</v>
      </c>
      <c r="B51" s="172" t="s">
        <v>151</v>
      </c>
      <c r="C51" s="172"/>
      <c r="D51" s="172"/>
      <c r="E51" s="174" t="s">
        <v>152</v>
      </c>
      <c r="F51" s="174"/>
      <c r="G51" s="174"/>
      <c r="H51" s="48" t="s">
        <v>153</v>
      </c>
      <c r="I51" s="28"/>
      <c r="J51" s="27">
        <v>120</v>
      </c>
      <c r="K51" s="25">
        <f t="shared" si="2"/>
        <v>0</v>
      </c>
    </row>
    <row r="52" spans="1:11" ht="31.5" hidden="1" customHeight="1">
      <c r="A52" s="31">
        <v>7</v>
      </c>
      <c r="B52" s="291" t="s">
        <v>154</v>
      </c>
      <c r="C52" s="292"/>
      <c r="D52" s="293"/>
      <c r="E52" s="294" t="s">
        <v>155</v>
      </c>
      <c r="F52" s="294"/>
      <c r="G52" s="294"/>
      <c r="H52" s="51"/>
      <c r="I52" s="32"/>
      <c r="J52" s="32"/>
      <c r="K52" s="33"/>
    </row>
    <row r="53" spans="1:11" ht="113.25" hidden="1" customHeight="1">
      <c r="A53" s="14">
        <v>7.1</v>
      </c>
      <c r="B53" s="172" t="s">
        <v>156</v>
      </c>
      <c r="C53" s="172"/>
      <c r="D53" s="172"/>
      <c r="E53" s="174" t="s">
        <v>157</v>
      </c>
      <c r="F53" s="174"/>
      <c r="G53" s="174"/>
      <c r="H53" s="48"/>
      <c r="I53" s="28"/>
      <c r="J53" s="27">
        <v>25</v>
      </c>
      <c r="K53" s="25">
        <f t="shared" si="2"/>
        <v>0</v>
      </c>
    </row>
    <row r="54" spans="1:11" ht="113.25" hidden="1" customHeight="1">
      <c r="A54" s="14">
        <v>7.2</v>
      </c>
      <c r="B54" s="172" t="s">
        <v>158</v>
      </c>
      <c r="C54" s="172"/>
      <c r="D54" s="172"/>
      <c r="E54" s="173" t="s">
        <v>159</v>
      </c>
      <c r="F54" s="173"/>
      <c r="G54" s="173"/>
      <c r="H54" s="48"/>
      <c r="I54" s="28"/>
      <c r="J54" s="27">
        <v>25</v>
      </c>
      <c r="K54" s="25">
        <f t="shared" si="2"/>
        <v>0</v>
      </c>
    </row>
    <row r="55" spans="1:11" ht="31.5" hidden="1" customHeight="1" thickBot="1">
      <c r="A55" s="31">
        <v>8</v>
      </c>
      <c r="B55" s="291" t="s">
        <v>160</v>
      </c>
      <c r="C55" s="292"/>
      <c r="D55" s="293"/>
      <c r="E55" s="294" t="s">
        <v>161</v>
      </c>
      <c r="F55" s="294"/>
      <c r="G55" s="294"/>
      <c r="H55" s="51"/>
      <c r="I55" s="32"/>
      <c r="J55" s="32"/>
      <c r="K55" s="33"/>
    </row>
    <row r="56" spans="1:11" ht="127.5" hidden="1" customHeight="1" thickBot="1">
      <c r="A56" s="56">
        <v>8.1</v>
      </c>
      <c r="B56" s="295" t="s">
        <v>162</v>
      </c>
      <c r="C56" s="296"/>
      <c r="D56" s="297"/>
      <c r="E56" s="298" t="s">
        <v>163</v>
      </c>
      <c r="F56" s="299"/>
      <c r="G56" s="300"/>
      <c r="H56" s="52" t="s">
        <v>85</v>
      </c>
      <c r="I56" s="43"/>
      <c r="J56" s="44">
        <v>50</v>
      </c>
      <c r="K56" s="45">
        <f t="shared" ref="K56:K67" si="3">I56*J56</f>
        <v>0</v>
      </c>
    </row>
    <row r="57" spans="1:11" ht="124.5" hidden="1" customHeight="1" thickBot="1">
      <c r="A57" s="55">
        <v>8.1999999999999993</v>
      </c>
      <c r="B57" s="146" t="s">
        <v>164</v>
      </c>
      <c r="C57" s="146"/>
      <c r="D57" s="146"/>
      <c r="E57" s="147" t="s">
        <v>165</v>
      </c>
      <c r="F57" s="147"/>
      <c r="G57" s="147"/>
      <c r="H57" s="48" t="s">
        <v>85</v>
      </c>
      <c r="I57" s="43"/>
      <c r="J57" s="44">
        <v>10</v>
      </c>
      <c r="K57" s="45">
        <f t="shared" si="3"/>
        <v>0</v>
      </c>
    </row>
    <row r="58" spans="1:11" ht="120" hidden="1" customHeight="1">
      <c r="A58" s="56">
        <v>8.3000000000000007</v>
      </c>
      <c r="B58" s="170" t="s">
        <v>164</v>
      </c>
      <c r="C58" s="170"/>
      <c r="D58" s="170"/>
      <c r="E58" s="171" t="s">
        <v>166</v>
      </c>
      <c r="F58" s="171"/>
      <c r="G58" s="171"/>
      <c r="H58" s="49" t="s">
        <v>85</v>
      </c>
      <c r="I58" s="43"/>
      <c r="J58" s="44">
        <v>10</v>
      </c>
      <c r="K58" s="45">
        <f t="shared" si="3"/>
        <v>0</v>
      </c>
    </row>
    <row r="59" spans="1:11" ht="150" hidden="1" customHeight="1" thickBot="1">
      <c r="A59" s="14">
        <v>8.4</v>
      </c>
      <c r="B59" s="146" t="s">
        <v>167</v>
      </c>
      <c r="C59" s="146"/>
      <c r="D59" s="146"/>
      <c r="E59" s="147" t="s">
        <v>168</v>
      </c>
      <c r="F59" s="147"/>
      <c r="G59" s="147"/>
      <c r="H59" s="48" t="s">
        <v>85</v>
      </c>
      <c r="I59" s="28"/>
      <c r="J59" s="27">
        <v>30</v>
      </c>
      <c r="K59" s="45">
        <f t="shared" si="3"/>
        <v>0</v>
      </c>
    </row>
    <row r="60" spans="1:11" ht="148.5" hidden="1" customHeight="1">
      <c r="A60" s="42">
        <v>8.5</v>
      </c>
      <c r="B60" s="146" t="s">
        <v>169</v>
      </c>
      <c r="C60" s="146"/>
      <c r="D60" s="146"/>
      <c r="E60" s="147" t="s">
        <v>170</v>
      </c>
      <c r="F60" s="147"/>
      <c r="G60" s="147"/>
      <c r="H60" s="48" t="s">
        <v>85</v>
      </c>
      <c r="I60" s="28"/>
      <c r="J60" s="27">
        <v>45</v>
      </c>
      <c r="K60" s="25">
        <f t="shared" si="3"/>
        <v>0</v>
      </c>
    </row>
    <row r="61" spans="1:11" ht="172.5" hidden="1" customHeight="1" thickBot="1">
      <c r="A61" s="14">
        <v>8.6</v>
      </c>
      <c r="B61" s="146" t="s">
        <v>171</v>
      </c>
      <c r="C61" s="146"/>
      <c r="D61" s="146"/>
      <c r="E61" s="147" t="s">
        <v>172</v>
      </c>
      <c r="F61" s="147"/>
      <c r="G61" s="147"/>
      <c r="H61" s="48" t="s">
        <v>85</v>
      </c>
      <c r="I61" s="28"/>
      <c r="J61" s="27">
        <v>60</v>
      </c>
      <c r="K61" s="25">
        <f t="shared" si="3"/>
        <v>0</v>
      </c>
    </row>
    <row r="62" spans="1:11" ht="150" hidden="1" customHeight="1">
      <c r="A62" s="42">
        <v>8.6999999999999993</v>
      </c>
      <c r="B62" s="146" t="s">
        <v>173</v>
      </c>
      <c r="C62" s="146"/>
      <c r="D62" s="146"/>
      <c r="E62" s="147" t="s">
        <v>174</v>
      </c>
      <c r="F62" s="147"/>
      <c r="G62" s="147"/>
      <c r="H62" s="48" t="s">
        <v>85</v>
      </c>
      <c r="I62" s="28"/>
      <c r="J62" s="27">
        <v>50</v>
      </c>
      <c r="K62" s="25">
        <f t="shared" si="3"/>
        <v>0</v>
      </c>
    </row>
    <row r="63" spans="1:11" ht="195.75" hidden="1" customHeight="1" thickBot="1">
      <c r="A63" s="14">
        <v>8.8000000000000007</v>
      </c>
      <c r="B63" s="146" t="s">
        <v>175</v>
      </c>
      <c r="C63" s="146"/>
      <c r="D63" s="146"/>
      <c r="E63" s="147" t="s">
        <v>176</v>
      </c>
      <c r="F63" s="147"/>
      <c r="G63" s="147"/>
      <c r="H63" s="48" t="s">
        <v>85</v>
      </c>
      <c r="I63" s="28"/>
      <c r="J63" s="27">
        <v>75</v>
      </c>
      <c r="K63" s="25">
        <f t="shared" si="3"/>
        <v>0</v>
      </c>
    </row>
    <row r="64" spans="1:11" ht="150" hidden="1" customHeight="1">
      <c r="A64" s="56">
        <v>8.9</v>
      </c>
      <c r="B64" s="146" t="s">
        <v>177</v>
      </c>
      <c r="C64" s="146"/>
      <c r="D64" s="146"/>
      <c r="E64" s="147" t="s">
        <v>178</v>
      </c>
      <c r="F64" s="147"/>
      <c r="G64" s="147"/>
      <c r="H64" s="48" t="s">
        <v>72</v>
      </c>
      <c r="I64" s="28"/>
      <c r="J64" s="27">
        <v>5</v>
      </c>
      <c r="K64" s="25">
        <f t="shared" si="3"/>
        <v>0</v>
      </c>
    </row>
    <row r="65" spans="1:11" ht="129" hidden="1" customHeight="1">
      <c r="A65" s="40">
        <v>8.1</v>
      </c>
      <c r="B65" s="146" t="s">
        <v>179</v>
      </c>
      <c r="C65" s="146"/>
      <c r="D65" s="146"/>
      <c r="E65" s="147" t="s">
        <v>180</v>
      </c>
      <c r="F65" s="147"/>
      <c r="G65" s="147"/>
      <c r="H65" s="48" t="s">
        <v>72</v>
      </c>
      <c r="I65" s="28"/>
      <c r="J65" s="27">
        <v>4</v>
      </c>
      <c r="K65" s="25">
        <f t="shared" si="3"/>
        <v>0</v>
      </c>
    </row>
    <row r="66" spans="1:11" ht="121.5" hidden="1" customHeight="1">
      <c r="A66" s="40">
        <v>8.11</v>
      </c>
      <c r="B66" s="146" t="s">
        <v>181</v>
      </c>
      <c r="C66" s="146"/>
      <c r="D66" s="146"/>
      <c r="E66" s="147" t="s">
        <v>182</v>
      </c>
      <c r="F66" s="147"/>
      <c r="G66" s="147"/>
      <c r="H66" s="48" t="s">
        <v>72</v>
      </c>
      <c r="I66" s="28"/>
      <c r="J66" s="27">
        <v>6</v>
      </c>
      <c r="K66" s="25">
        <f t="shared" si="3"/>
        <v>0</v>
      </c>
    </row>
    <row r="67" spans="1:11" ht="121.5" hidden="1" customHeight="1">
      <c r="A67" s="40">
        <v>8.1199999999999992</v>
      </c>
      <c r="B67" s="146" t="s">
        <v>183</v>
      </c>
      <c r="C67" s="146"/>
      <c r="D67" s="146"/>
      <c r="E67" s="147" t="s">
        <v>184</v>
      </c>
      <c r="F67" s="147"/>
      <c r="G67" s="147"/>
      <c r="H67" s="48" t="s">
        <v>72</v>
      </c>
      <c r="I67" s="28"/>
      <c r="J67" s="27">
        <v>8</v>
      </c>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1376.4230000000002</v>
      </c>
    </row>
  </sheetData>
  <mergeCells count="135">
    <mergeCell ref="I4:K4"/>
    <mergeCell ref="B6:D6"/>
    <mergeCell ref="E6:G6"/>
    <mergeCell ref="A1:K1"/>
    <mergeCell ref="A2:K2"/>
    <mergeCell ref="A3:B3"/>
    <mergeCell ref="C3:D3"/>
    <mergeCell ref="F3:G3"/>
    <mergeCell ref="I3:K3"/>
    <mergeCell ref="B7:D7"/>
    <mergeCell ref="E7:G7"/>
    <mergeCell ref="B8:D8"/>
    <mergeCell ref="E8:G8"/>
    <mergeCell ref="B9:D9"/>
    <mergeCell ref="E9:G9"/>
    <mergeCell ref="A4:B4"/>
    <mergeCell ref="C4:D4"/>
    <mergeCell ref="F4:G4"/>
    <mergeCell ref="B13:D13"/>
    <mergeCell ref="E13:G13"/>
    <mergeCell ref="B14:D14"/>
    <mergeCell ref="E14:G14"/>
    <mergeCell ref="B15:D15"/>
    <mergeCell ref="E15:G15"/>
    <mergeCell ref="B10:D10"/>
    <mergeCell ref="E10:G10"/>
    <mergeCell ref="B11:D11"/>
    <mergeCell ref="E11:G11"/>
    <mergeCell ref="B12:D12"/>
    <mergeCell ref="E12:G12"/>
    <mergeCell ref="B18:D18"/>
    <mergeCell ref="E18:G18"/>
    <mergeCell ref="B19:D19"/>
    <mergeCell ref="E19:G19"/>
    <mergeCell ref="B20:D20"/>
    <mergeCell ref="E20:G20"/>
    <mergeCell ref="B16:D16"/>
    <mergeCell ref="E16:G16"/>
    <mergeCell ref="B17:D17"/>
    <mergeCell ref="E17:G17"/>
    <mergeCell ref="B24:D24"/>
    <mergeCell ref="E24:G24"/>
    <mergeCell ref="B25:D25"/>
    <mergeCell ref="E25:G25"/>
    <mergeCell ref="B26:D26"/>
    <mergeCell ref="E26:G26"/>
    <mergeCell ref="B21:D21"/>
    <mergeCell ref="E21:G21"/>
    <mergeCell ref="B22:D22"/>
    <mergeCell ref="E22:G22"/>
    <mergeCell ref="B23:D23"/>
    <mergeCell ref="E23:G23"/>
    <mergeCell ref="B30:D30"/>
    <mergeCell ref="E30:G30"/>
    <mergeCell ref="B31:D31"/>
    <mergeCell ref="E31:G31"/>
    <mergeCell ref="B32:D32"/>
    <mergeCell ref="E32:G32"/>
    <mergeCell ref="B27:D27"/>
    <mergeCell ref="E27:G27"/>
    <mergeCell ref="B28:D28"/>
    <mergeCell ref="E28:G28"/>
    <mergeCell ref="B29:D29"/>
    <mergeCell ref="E29:G29"/>
    <mergeCell ref="B36:D36"/>
    <mergeCell ref="E36:G36"/>
    <mergeCell ref="B37:D37"/>
    <mergeCell ref="E37:G37"/>
    <mergeCell ref="B38:D38"/>
    <mergeCell ref="E38:G38"/>
    <mergeCell ref="B33:D33"/>
    <mergeCell ref="E33:G33"/>
    <mergeCell ref="B34:D34"/>
    <mergeCell ref="E34:G34"/>
    <mergeCell ref="B35:D35"/>
    <mergeCell ref="E35:G35"/>
    <mergeCell ref="B42:D42"/>
    <mergeCell ref="E42:G42"/>
    <mergeCell ref="B43:D43"/>
    <mergeCell ref="E43:G43"/>
    <mergeCell ref="B44:D44"/>
    <mergeCell ref="E44:G44"/>
    <mergeCell ref="B39:D39"/>
    <mergeCell ref="E39:G39"/>
    <mergeCell ref="B40:D40"/>
    <mergeCell ref="E40:G40"/>
    <mergeCell ref="B41:D41"/>
    <mergeCell ref="E41:G41"/>
    <mergeCell ref="B48:D48"/>
    <mergeCell ref="E48:G48"/>
    <mergeCell ref="B49:D49"/>
    <mergeCell ref="E49:G49"/>
    <mergeCell ref="B50:D50"/>
    <mergeCell ref="E50:G50"/>
    <mergeCell ref="B45:D45"/>
    <mergeCell ref="E45:G45"/>
    <mergeCell ref="B46:D46"/>
    <mergeCell ref="E46:G46"/>
    <mergeCell ref="B47:D47"/>
    <mergeCell ref="E47:G47"/>
    <mergeCell ref="B54:D54"/>
    <mergeCell ref="E54:G54"/>
    <mergeCell ref="B55:D55"/>
    <mergeCell ref="E55:G55"/>
    <mergeCell ref="B56:D56"/>
    <mergeCell ref="E56:G56"/>
    <mergeCell ref="B51:D51"/>
    <mergeCell ref="E51:G51"/>
    <mergeCell ref="B52:D52"/>
    <mergeCell ref="E52:G52"/>
    <mergeCell ref="B53:D53"/>
    <mergeCell ref="E53:G53"/>
    <mergeCell ref="B60:D60"/>
    <mergeCell ref="E60:G60"/>
    <mergeCell ref="B61:D61"/>
    <mergeCell ref="E61:G61"/>
    <mergeCell ref="B62:D62"/>
    <mergeCell ref="E62:G62"/>
    <mergeCell ref="B57:D57"/>
    <mergeCell ref="E57:G57"/>
    <mergeCell ref="B58:D58"/>
    <mergeCell ref="E58:G58"/>
    <mergeCell ref="B59:D59"/>
    <mergeCell ref="E59:G59"/>
    <mergeCell ref="B66:D66"/>
    <mergeCell ref="E66:G66"/>
    <mergeCell ref="B67:D67"/>
    <mergeCell ref="E67:G67"/>
    <mergeCell ref="A68:K68"/>
    <mergeCell ref="B63:D63"/>
    <mergeCell ref="E63:G63"/>
    <mergeCell ref="B64:D64"/>
    <mergeCell ref="E64:G64"/>
    <mergeCell ref="B65:D65"/>
    <mergeCell ref="E65:G65"/>
  </mergeCells>
  <printOptions horizontalCentered="1" verticalCentered="1"/>
  <pageMargins left="0" right="0" top="0" bottom="0" header="0" footer="0"/>
  <pageSetup scale="7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2"/>
  <dimension ref="A1:K69"/>
  <sheetViews>
    <sheetView view="pageBreakPreview" topLeftCell="A24"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403</v>
      </c>
      <c r="B3" s="280"/>
      <c r="C3" s="276" t="s">
        <v>18</v>
      </c>
      <c r="D3" s="278"/>
      <c r="E3" s="37" t="s">
        <v>44</v>
      </c>
      <c r="F3" s="281" t="s">
        <v>45</v>
      </c>
      <c r="G3" s="282"/>
      <c r="H3" s="35" t="s">
        <v>46</v>
      </c>
      <c r="I3" s="276" t="s">
        <v>47</v>
      </c>
      <c r="J3" s="277"/>
      <c r="K3" s="278"/>
    </row>
    <row r="4" spans="1:11" ht="39.75" customHeight="1">
      <c r="A4" s="279" t="s">
        <v>405</v>
      </c>
      <c r="B4" s="280"/>
      <c r="C4" s="276">
        <v>140</v>
      </c>
      <c r="D4" s="278"/>
      <c r="E4" s="38" t="s">
        <v>49</v>
      </c>
      <c r="F4" s="283" t="s">
        <v>50</v>
      </c>
      <c r="G4" s="284"/>
      <c r="H4" s="36" t="s">
        <v>406</v>
      </c>
      <c r="I4" s="276">
        <v>7</v>
      </c>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customHeight="1">
      <c r="A7" s="13">
        <v>1</v>
      </c>
      <c r="B7" s="201" t="s">
        <v>59</v>
      </c>
      <c r="C7" s="201"/>
      <c r="D7" s="201"/>
      <c r="E7" s="201" t="s">
        <v>60</v>
      </c>
      <c r="F7" s="201"/>
      <c r="G7" s="201"/>
      <c r="H7" s="9"/>
      <c r="I7" s="3"/>
      <c r="J7" s="3"/>
      <c r="K7" s="3"/>
    </row>
    <row r="8" spans="1:11" ht="116.25" customHeight="1">
      <c r="A8" s="12">
        <v>1.1000000000000001</v>
      </c>
      <c r="B8" s="182" t="s">
        <v>61</v>
      </c>
      <c r="C8" s="183"/>
      <c r="D8" s="184"/>
      <c r="E8" s="185" t="s">
        <v>62</v>
      </c>
      <c r="F8" s="186"/>
      <c r="G8" s="187"/>
      <c r="H8" s="46" t="s">
        <v>63</v>
      </c>
      <c r="I8" s="28">
        <f>0.6*0.6</f>
        <v>0.36</v>
      </c>
      <c r="J8" s="27">
        <v>15</v>
      </c>
      <c r="K8" s="25">
        <f>J8*I8</f>
        <v>5.3999999999999995</v>
      </c>
    </row>
    <row r="9" spans="1:11" ht="126.75" hidden="1" customHeight="1">
      <c r="A9" s="12">
        <v>1.2</v>
      </c>
      <c r="B9" s="172" t="s">
        <v>64</v>
      </c>
      <c r="C9" s="172"/>
      <c r="D9" s="172"/>
      <c r="E9" s="174" t="s">
        <v>65</v>
      </c>
      <c r="F9" s="174"/>
      <c r="G9" s="174"/>
      <c r="H9" s="46" t="s">
        <v>63</v>
      </c>
      <c r="I9" s="28"/>
      <c r="J9" s="27">
        <v>15</v>
      </c>
      <c r="K9" s="25">
        <f>J9*I9</f>
        <v>0</v>
      </c>
    </row>
    <row r="10" spans="1:11" ht="25.5" customHeight="1">
      <c r="A10" s="13">
        <v>2</v>
      </c>
      <c r="B10" s="285" t="s">
        <v>66</v>
      </c>
      <c r="C10" s="285"/>
      <c r="D10" s="285"/>
      <c r="E10" s="285" t="s">
        <v>67</v>
      </c>
      <c r="F10" s="285"/>
      <c r="G10" s="285"/>
      <c r="H10" s="47"/>
      <c r="I10" s="9"/>
      <c r="J10" s="26"/>
      <c r="K10" s="26"/>
    </row>
    <row r="11" spans="1:11" ht="101.25" customHeight="1">
      <c r="A11" s="12">
        <v>2.1</v>
      </c>
      <c r="B11" s="182" t="s">
        <v>68</v>
      </c>
      <c r="C11" s="183"/>
      <c r="D11" s="184"/>
      <c r="E11" s="185" t="s">
        <v>69</v>
      </c>
      <c r="F11" s="186"/>
      <c r="G11" s="187"/>
      <c r="H11" s="46" t="s">
        <v>63</v>
      </c>
      <c r="I11" s="28">
        <f>(3.9)*(2.4)</f>
        <v>9.36</v>
      </c>
      <c r="J11" s="27">
        <v>4</v>
      </c>
      <c r="K11" s="25">
        <f t="shared" ref="K11:K16" si="0">J11*I11</f>
        <v>37.44</v>
      </c>
    </row>
    <row r="12" spans="1:11" ht="104.25" hidden="1" customHeight="1">
      <c r="A12" s="14">
        <v>2.2000000000000002</v>
      </c>
      <c r="B12" s="182" t="s">
        <v>70</v>
      </c>
      <c r="C12" s="183"/>
      <c r="D12" s="184"/>
      <c r="E12" s="185" t="s">
        <v>71</v>
      </c>
      <c r="F12" s="186"/>
      <c r="G12" s="187"/>
      <c r="H12" s="48" t="s">
        <v>72</v>
      </c>
      <c r="I12" s="28"/>
      <c r="J12" s="27">
        <v>8</v>
      </c>
      <c r="K12" s="25">
        <f t="shared" si="0"/>
        <v>0</v>
      </c>
    </row>
    <row r="13" spans="1:11" ht="93" customHeight="1">
      <c r="A13" s="14">
        <v>2.2999999999999998</v>
      </c>
      <c r="B13" s="182" t="s">
        <v>73</v>
      </c>
      <c r="C13" s="183"/>
      <c r="D13" s="184"/>
      <c r="E13" s="185" t="s">
        <v>74</v>
      </c>
      <c r="F13" s="186"/>
      <c r="G13" s="187"/>
      <c r="H13" s="48" t="s">
        <v>72</v>
      </c>
      <c r="I13" s="28">
        <v>20</v>
      </c>
      <c r="J13" s="27">
        <v>11</v>
      </c>
      <c r="K13" s="25">
        <f t="shared" si="0"/>
        <v>220</v>
      </c>
    </row>
    <row r="14" spans="1:11" ht="157.5" customHeight="1">
      <c r="A14" s="14">
        <v>2.4</v>
      </c>
      <c r="B14" s="182" t="s">
        <v>75</v>
      </c>
      <c r="C14" s="183"/>
      <c r="D14" s="184"/>
      <c r="E14" s="185" t="s">
        <v>76</v>
      </c>
      <c r="F14" s="186"/>
      <c r="G14" s="187"/>
      <c r="H14" s="46" t="s">
        <v>63</v>
      </c>
      <c r="I14" s="28">
        <f>(8.3+0.4)*(2.4+0.4)</f>
        <v>24.360000000000003</v>
      </c>
      <c r="J14" s="27">
        <v>15</v>
      </c>
      <c r="K14" s="25">
        <f t="shared" si="0"/>
        <v>365.40000000000003</v>
      </c>
    </row>
    <row r="15" spans="1:11" ht="84" hidden="1" customHeight="1">
      <c r="A15" s="12">
        <v>2.5</v>
      </c>
      <c r="B15" s="182" t="s">
        <v>77</v>
      </c>
      <c r="C15" s="183"/>
      <c r="D15" s="184"/>
      <c r="E15" s="185" t="s">
        <v>78</v>
      </c>
      <c r="F15" s="186"/>
      <c r="G15" s="187"/>
      <c r="H15" s="46" t="s">
        <v>63</v>
      </c>
      <c r="I15" s="28"/>
      <c r="J15" s="27">
        <v>18</v>
      </c>
      <c r="K15" s="25">
        <f t="shared" si="0"/>
        <v>0</v>
      </c>
    </row>
    <row r="16" spans="1:11" ht="131.44999999999999" hidden="1" customHeight="1">
      <c r="A16" s="14">
        <v>2.6</v>
      </c>
      <c r="B16" s="182" t="s">
        <v>79</v>
      </c>
      <c r="C16" s="183"/>
      <c r="D16" s="184"/>
      <c r="E16" s="185" t="s">
        <v>80</v>
      </c>
      <c r="F16" s="186"/>
      <c r="G16" s="187"/>
      <c r="H16" s="46" t="s">
        <v>63</v>
      </c>
      <c r="I16" s="28"/>
      <c r="J16" s="27">
        <v>10</v>
      </c>
      <c r="K16" s="25">
        <f t="shared" si="0"/>
        <v>0</v>
      </c>
    </row>
    <row r="17" spans="1:11" ht="30" hidden="1" customHeight="1">
      <c r="A17" s="15">
        <v>3</v>
      </c>
      <c r="B17" s="286" t="s">
        <v>81</v>
      </c>
      <c r="C17" s="286"/>
      <c r="D17" s="286"/>
      <c r="E17" s="285" t="s">
        <v>82</v>
      </c>
      <c r="F17" s="285"/>
      <c r="G17" s="285"/>
      <c r="H17" s="47"/>
      <c r="I17" s="29"/>
      <c r="J17" s="26"/>
      <c r="K17" s="26"/>
    </row>
    <row r="18" spans="1:11" ht="90" hidden="1" customHeight="1">
      <c r="A18" s="12">
        <v>3.1</v>
      </c>
      <c r="B18" s="182" t="s">
        <v>83</v>
      </c>
      <c r="C18" s="183"/>
      <c r="D18" s="184"/>
      <c r="E18" s="185" t="s">
        <v>84</v>
      </c>
      <c r="F18" s="186"/>
      <c r="G18" s="187"/>
      <c r="H18" s="46" t="s">
        <v>85</v>
      </c>
      <c r="I18" s="28"/>
      <c r="J18" s="27">
        <v>50</v>
      </c>
      <c r="K18" s="25">
        <f t="shared" ref="K18:K23" si="1">J18*I18</f>
        <v>0</v>
      </c>
    </row>
    <row r="19" spans="1:11" ht="108.6" hidden="1" customHeight="1">
      <c r="A19" s="12">
        <v>3.2</v>
      </c>
      <c r="B19" s="182" t="s">
        <v>86</v>
      </c>
      <c r="C19" s="183"/>
      <c r="D19" s="184"/>
      <c r="E19" s="185" t="s">
        <v>87</v>
      </c>
      <c r="F19" s="186"/>
      <c r="G19" s="187"/>
      <c r="H19" s="46" t="s">
        <v>63</v>
      </c>
      <c r="I19" s="28"/>
      <c r="J19" s="27">
        <v>10</v>
      </c>
      <c r="K19" s="25">
        <f t="shared" si="1"/>
        <v>0</v>
      </c>
    </row>
    <row r="20" spans="1:11" ht="116.1" hidden="1" customHeight="1">
      <c r="A20" s="12">
        <v>3.3</v>
      </c>
      <c r="B20" s="182" t="s">
        <v>88</v>
      </c>
      <c r="C20" s="183"/>
      <c r="D20" s="184"/>
      <c r="E20" s="185" t="s">
        <v>89</v>
      </c>
      <c r="F20" s="186"/>
      <c r="G20" s="187"/>
      <c r="H20" s="46" t="s">
        <v>63</v>
      </c>
      <c r="I20" s="28"/>
      <c r="J20" s="27">
        <v>60</v>
      </c>
      <c r="K20" s="25">
        <f t="shared" si="1"/>
        <v>0</v>
      </c>
    </row>
    <row r="21" spans="1:11" ht="91.5" hidden="1" customHeight="1">
      <c r="A21" s="53">
        <v>3.4</v>
      </c>
      <c r="B21" s="182" t="s">
        <v>90</v>
      </c>
      <c r="C21" s="183"/>
      <c r="D21" s="184"/>
      <c r="E21" s="185" t="s">
        <v>91</v>
      </c>
      <c r="F21" s="186"/>
      <c r="G21" s="187"/>
      <c r="H21" s="48" t="s">
        <v>85</v>
      </c>
      <c r="I21" s="28"/>
      <c r="J21" s="27">
        <v>25</v>
      </c>
      <c r="K21" s="25">
        <f t="shared" si="1"/>
        <v>0</v>
      </c>
    </row>
    <row r="22" spans="1:11" ht="119.1" hidden="1" customHeight="1">
      <c r="A22" s="34">
        <v>3.5</v>
      </c>
      <c r="B22" s="182" t="s">
        <v>92</v>
      </c>
      <c r="C22" s="183"/>
      <c r="D22" s="184"/>
      <c r="E22" s="185" t="s">
        <v>93</v>
      </c>
      <c r="F22" s="186"/>
      <c r="G22" s="187"/>
      <c r="H22" s="46" t="s">
        <v>63</v>
      </c>
      <c r="I22" s="28"/>
      <c r="J22" s="27">
        <v>50</v>
      </c>
      <c r="K22" s="25">
        <f t="shared" si="1"/>
        <v>0</v>
      </c>
    </row>
    <row r="23" spans="1:11" ht="91.5" hidden="1" customHeight="1">
      <c r="A23" s="34">
        <v>3.6</v>
      </c>
      <c r="B23" s="182" t="s">
        <v>94</v>
      </c>
      <c r="C23" s="183"/>
      <c r="D23" s="184"/>
      <c r="E23" s="185" t="s">
        <v>95</v>
      </c>
      <c r="F23" s="186"/>
      <c r="G23" s="187"/>
      <c r="H23" s="48" t="s">
        <v>85</v>
      </c>
      <c r="I23" s="28"/>
      <c r="J23" s="27">
        <v>25</v>
      </c>
      <c r="K23" s="25">
        <f t="shared" si="1"/>
        <v>0</v>
      </c>
    </row>
    <row r="24" spans="1:11" ht="28.5" customHeight="1">
      <c r="A24" s="16">
        <v>4</v>
      </c>
      <c r="B24" s="285" t="s">
        <v>96</v>
      </c>
      <c r="C24" s="285"/>
      <c r="D24" s="285"/>
      <c r="E24" s="285" t="s">
        <v>97</v>
      </c>
      <c r="F24" s="285"/>
      <c r="G24" s="285"/>
      <c r="H24" s="47"/>
      <c r="I24" s="29"/>
      <c r="J24" s="26"/>
      <c r="K24" s="26"/>
    </row>
    <row r="25" spans="1:11" ht="148.5" hidden="1" customHeight="1">
      <c r="A25" s="77">
        <v>4.0999999999999996</v>
      </c>
      <c r="B25" s="182" t="s">
        <v>98</v>
      </c>
      <c r="C25" s="183"/>
      <c r="D25" s="184"/>
      <c r="E25" s="185" t="s">
        <v>99</v>
      </c>
      <c r="F25" s="186"/>
      <c r="G25" s="187"/>
      <c r="H25" s="46" t="s">
        <v>63</v>
      </c>
      <c r="I25" s="28"/>
      <c r="J25" s="27">
        <v>110</v>
      </c>
      <c r="K25" s="25">
        <f>J25*I25</f>
        <v>0</v>
      </c>
    </row>
    <row r="26" spans="1:11" ht="112.5" hidden="1" customHeight="1">
      <c r="A26" s="14">
        <v>4.2</v>
      </c>
      <c r="B26" s="182" t="s">
        <v>100</v>
      </c>
      <c r="C26" s="183"/>
      <c r="D26" s="184"/>
      <c r="E26" s="185" t="s">
        <v>101</v>
      </c>
      <c r="F26" s="186"/>
      <c r="G26" s="187"/>
      <c r="H26" s="46" t="s">
        <v>63</v>
      </c>
      <c r="I26" s="28"/>
      <c r="J26" s="27">
        <v>90</v>
      </c>
      <c r="K26" s="25">
        <f>J26*I26</f>
        <v>0</v>
      </c>
    </row>
    <row r="27" spans="1:11" ht="89.1" customHeight="1">
      <c r="A27" s="54">
        <v>4.3</v>
      </c>
      <c r="B27" s="182" t="s">
        <v>102</v>
      </c>
      <c r="C27" s="183"/>
      <c r="D27" s="184"/>
      <c r="E27" s="185" t="s">
        <v>103</v>
      </c>
      <c r="F27" s="186"/>
      <c r="G27" s="187"/>
      <c r="H27" s="46" t="s">
        <v>63</v>
      </c>
      <c r="I27" s="28">
        <f>(0.6*0.6)+(0.6*0.6)</f>
        <v>0.72</v>
      </c>
      <c r="J27" s="27">
        <v>90</v>
      </c>
      <c r="K27" s="25">
        <f>J27*I27</f>
        <v>64.8</v>
      </c>
    </row>
    <row r="28" spans="1:11" ht="97.5" customHeight="1">
      <c r="A28" s="14">
        <v>4.4000000000000004</v>
      </c>
      <c r="B28" s="182" t="s">
        <v>104</v>
      </c>
      <c r="C28" s="183"/>
      <c r="D28" s="184"/>
      <c r="E28" s="185" t="s">
        <v>105</v>
      </c>
      <c r="F28" s="186"/>
      <c r="G28" s="187"/>
      <c r="H28" s="49" t="s">
        <v>106</v>
      </c>
      <c r="I28" s="28">
        <f>0.6*8</f>
        <v>4.8</v>
      </c>
      <c r="J28" s="27">
        <v>8</v>
      </c>
      <c r="K28" s="25">
        <f>J28*I28</f>
        <v>38.4</v>
      </c>
    </row>
    <row r="29" spans="1:11" ht="137.25" customHeight="1">
      <c r="A29" s="14">
        <v>4.5</v>
      </c>
      <c r="B29" s="182" t="s">
        <v>107</v>
      </c>
      <c r="C29" s="183"/>
      <c r="D29" s="184"/>
      <c r="E29" s="185" t="s">
        <v>108</v>
      </c>
      <c r="F29" s="186"/>
      <c r="G29" s="187"/>
      <c r="H29" s="48" t="s">
        <v>106</v>
      </c>
      <c r="I29" s="28">
        <v>0.6</v>
      </c>
      <c r="J29" s="27">
        <v>35</v>
      </c>
      <c r="K29" s="25">
        <f>J29*I29</f>
        <v>21</v>
      </c>
    </row>
    <row r="30" spans="1:11" ht="33" hidden="1" customHeight="1">
      <c r="A30" s="16">
        <v>5</v>
      </c>
      <c r="B30" s="285" t="s">
        <v>109</v>
      </c>
      <c r="C30" s="285"/>
      <c r="D30" s="285"/>
      <c r="E30" s="285" t="s">
        <v>110</v>
      </c>
      <c r="F30" s="285"/>
      <c r="G30" s="285"/>
      <c r="H30" s="47"/>
      <c r="I30" s="30"/>
      <c r="J30" s="26"/>
      <c r="K30" s="26"/>
    </row>
    <row r="31" spans="1:11" ht="167.25" hidden="1" customHeight="1">
      <c r="A31" s="55">
        <v>5.0999999999999996</v>
      </c>
      <c r="B31" s="172" t="s">
        <v>111</v>
      </c>
      <c r="C31" s="172"/>
      <c r="D31" s="172"/>
      <c r="E31" s="174" t="s">
        <v>112</v>
      </c>
      <c r="F31" s="174"/>
      <c r="G31" s="174"/>
      <c r="H31" s="48" t="s">
        <v>72</v>
      </c>
      <c r="I31" s="28"/>
      <c r="J31" s="27">
        <v>10</v>
      </c>
      <c r="K31" s="25">
        <f>J31*I31</f>
        <v>0</v>
      </c>
    </row>
    <row r="32" spans="1:11" ht="135" hidden="1" customHeight="1">
      <c r="A32" s="14">
        <v>5.2</v>
      </c>
      <c r="B32" s="172" t="s">
        <v>113</v>
      </c>
      <c r="C32" s="172"/>
      <c r="D32" s="172"/>
      <c r="E32" s="287" t="s">
        <v>114</v>
      </c>
      <c r="F32" s="287"/>
      <c r="G32" s="287"/>
      <c r="H32" s="48" t="s">
        <v>63</v>
      </c>
      <c r="I32" s="28"/>
      <c r="J32" s="27">
        <v>35</v>
      </c>
      <c r="K32" s="25">
        <f>J32*I32</f>
        <v>0</v>
      </c>
    </row>
    <row r="33" spans="1:11" ht="33" hidden="1" customHeight="1">
      <c r="A33" s="41">
        <v>6</v>
      </c>
      <c r="B33" s="288" t="s">
        <v>115</v>
      </c>
      <c r="C33" s="289"/>
      <c r="D33" s="290"/>
      <c r="E33" s="288" t="s">
        <v>116</v>
      </c>
      <c r="F33" s="289"/>
      <c r="G33" s="290"/>
      <c r="H33" s="50"/>
      <c r="I33" s="30"/>
      <c r="J33" s="26"/>
      <c r="K33" s="26"/>
    </row>
    <row r="34" spans="1:11" ht="112.5" hidden="1" customHeight="1">
      <c r="A34" s="54">
        <v>6.1</v>
      </c>
      <c r="B34" s="182" t="s">
        <v>117</v>
      </c>
      <c r="C34" s="183"/>
      <c r="D34" s="184"/>
      <c r="E34" s="185" t="s">
        <v>118</v>
      </c>
      <c r="F34" s="186"/>
      <c r="G34" s="187"/>
      <c r="H34" s="46" t="s">
        <v>85</v>
      </c>
      <c r="I34" s="28"/>
      <c r="J34" s="27">
        <v>200</v>
      </c>
      <c r="K34" s="25">
        <f>J34*I34</f>
        <v>0</v>
      </c>
    </row>
    <row r="35" spans="1:11" ht="113.25" hidden="1" customHeight="1">
      <c r="A35" s="54">
        <v>6.2</v>
      </c>
      <c r="B35" s="182" t="s">
        <v>119</v>
      </c>
      <c r="C35" s="183"/>
      <c r="D35" s="184"/>
      <c r="E35" s="185" t="s">
        <v>120</v>
      </c>
      <c r="F35" s="186"/>
      <c r="G35" s="187"/>
      <c r="H35" s="48" t="s">
        <v>85</v>
      </c>
      <c r="I35" s="28"/>
      <c r="J35" s="27">
        <v>200</v>
      </c>
      <c r="K35" s="25">
        <f>J35*I35</f>
        <v>0</v>
      </c>
    </row>
    <row r="36" spans="1:11" ht="113.25" hidden="1" customHeight="1">
      <c r="A36" s="12">
        <v>6.3</v>
      </c>
      <c r="B36" s="172" t="s">
        <v>121</v>
      </c>
      <c r="C36" s="172"/>
      <c r="D36" s="172"/>
      <c r="E36" s="174" t="s">
        <v>122</v>
      </c>
      <c r="F36" s="174"/>
      <c r="G36" s="174"/>
      <c r="H36" s="48" t="s">
        <v>85</v>
      </c>
      <c r="I36" s="28"/>
      <c r="J36" s="27">
        <v>250</v>
      </c>
      <c r="K36" s="25">
        <f t="shared" ref="K36:K54" si="2">J36*I36</f>
        <v>0</v>
      </c>
    </row>
    <row r="37" spans="1:11" ht="113.25" hidden="1" customHeight="1">
      <c r="A37" s="12">
        <v>6.4</v>
      </c>
      <c r="B37" s="172" t="s">
        <v>123</v>
      </c>
      <c r="C37" s="172"/>
      <c r="D37" s="172"/>
      <c r="E37" s="174" t="s">
        <v>124</v>
      </c>
      <c r="F37" s="174"/>
      <c r="G37" s="174"/>
      <c r="H37" s="48" t="s">
        <v>85</v>
      </c>
      <c r="I37" s="28"/>
      <c r="J37" s="27">
        <v>210</v>
      </c>
      <c r="K37" s="25">
        <f t="shared" si="2"/>
        <v>0</v>
      </c>
    </row>
    <row r="38" spans="1:11" ht="113.25" hidden="1" customHeight="1">
      <c r="A38" s="54">
        <v>6.5</v>
      </c>
      <c r="B38" s="172" t="s">
        <v>125</v>
      </c>
      <c r="C38" s="172"/>
      <c r="D38" s="172"/>
      <c r="E38" s="174" t="s">
        <v>126</v>
      </c>
      <c r="F38" s="174"/>
      <c r="G38" s="174"/>
      <c r="H38" s="48" t="s">
        <v>72</v>
      </c>
      <c r="I38" s="28"/>
      <c r="J38" s="27">
        <v>15</v>
      </c>
      <c r="K38" s="25">
        <f t="shared" si="2"/>
        <v>0</v>
      </c>
    </row>
    <row r="39" spans="1:11" ht="87.75" hidden="1" customHeight="1">
      <c r="A39" s="54">
        <v>6.6</v>
      </c>
      <c r="B39" s="172" t="s">
        <v>127</v>
      </c>
      <c r="C39" s="172"/>
      <c r="D39" s="172"/>
      <c r="E39" s="174" t="s">
        <v>128</v>
      </c>
      <c r="F39" s="174"/>
      <c r="G39" s="174"/>
      <c r="H39" s="48" t="s">
        <v>85</v>
      </c>
      <c r="I39" s="28"/>
      <c r="J39" s="27">
        <v>30</v>
      </c>
      <c r="K39" s="25">
        <f t="shared" si="2"/>
        <v>0</v>
      </c>
    </row>
    <row r="40" spans="1:11" ht="113.25" hidden="1" customHeight="1">
      <c r="A40" s="12">
        <v>6.7</v>
      </c>
      <c r="B40" s="172" t="s">
        <v>129</v>
      </c>
      <c r="C40" s="172"/>
      <c r="D40" s="172"/>
      <c r="E40" s="174" t="s">
        <v>130</v>
      </c>
      <c r="F40" s="174"/>
      <c r="G40" s="174"/>
      <c r="H40" s="48" t="s">
        <v>72</v>
      </c>
      <c r="I40" s="28"/>
      <c r="J40" s="27">
        <v>20</v>
      </c>
      <c r="K40" s="25">
        <f t="shared" si="2"/>
        <v>0</v>
      </c>
    </row>
    <row r="41" spans="1:11" ht="137.1" hidden="1" customHeight="1">
      <c r="A41" s="12">
        <v>6.8</v>
      </c>
      <c r="B41" s="172" t="s">
        <v>131</v>
      </c>
      <c r="C41" s="172"/>
      <c r="D41" s="172"/>
      <c r="E41" s="174" t="s">
        <v>132</v>
      </c>
      <c r="F41" s="174"/>
      <c r="G41" s="174"/>
      <c r="H41" s="48" t="s">
        <v>85</v>
      </c>
      <c r="I41" s="28"/>
      <c r="J41" s="27">
        <v>175</v>
      </c>
      <c r="K41" s="25">
        <f t="shared" si="2"/>
        <v>0</v>
      </c>
    </row>
    <row r="42" spans="1:11" ht="72" hidden="1" customHeight="1">
      <c r="A42" s="12">
        <v>6.9</v>
      </c>
      <c r="B42" s="172" t="s">
        <v>133</v>
      </c>
      <c r="C42" s="172"/>
      <c r="D42" s="172"/>
      <c r="E42" s="174" t="s">
        <v>134</v>
      </c>
      <c r="F42" s="174"/>
      <c r="G42" s="174"/>
      <c r="H42" s="48" t="s">
        <v>85</v>
      </c>
      <c r="I42" s="28"/>
      <c r="J42" s="27">
        <v>35</v>
      </c>
      <c r="K42" s="25">
        <f t="shared" si="2"/>
        <v>0</v>
      </c>
    </row>
    <row r="43" spans="1:11" ht="75" hidden="1" customHeight="1">
      <c r="A43" s="57">
        <v>6.1</v>
      </c>
      <c r="B43" s="172" t="s">
        <v>135</v>
      </c>
      <c r="C43" s="172"/>
      <c r="D43" s="172"/>
      <c r="E43" s="174" t="s">
        <v>136</v>
      </c>
      <c r="F43" s="174"/>
      <c r="G43" s="174"/>
      <c r="H43" s="48" t="s">
        <v>85</v>
      </c>
      <c r="I43" s="28"/>
      <c r="J43" s="27">
        <v>20</v>
      </c>
      <c r="K43" s="25">
        <f t="shared" si="2"/>
        <v>0</v>
      </c>
    </row>
    <row r="44" spans="1:11" ht="57.75" hidden="1" customHeight="1">
      <c r="A44" s="40">
        <v>6.11</v>
      </c>
      <c r="B44" s="172" t="s">
        <v>137</v>
      </c>
      <c r="C44" s="172"/>
      <c r="D44" s="172"/>
      <c r="E44" s="174" t="s">
        <v>138</v>
      </c>
      <c r="F44" s="174"/>
      <c r="G44" s="174"/>
      <c r="H44" s="48" t="s">
        <v>85</v>
      </c>
      <c r="I44" s="28"/>
      <c r="J44" s="27">
        <v>120</v>
      </c>
      <c r="K44" s="25">
        <f t="shared" si="2"/>
        <v>0</v>
      </c>
    </row>
    <row r="45" spans="1:11" ht="111" hidden="1" customHeight="1">
      <c r="A45" s="57">
        <v>6.12</v>
      </c>
      <c r="B45" s="172" t="s">
        <v>139</v>
      </c>
      <c r="C45" s="172"/>
      <c r="D45" s="172"/>
      <c r="E45" s="174" t="s">
        <v>140</v>
      </c>
      <c r="F45" s="174"/>
      <c r="G45" s="174"/>
      <c r="H45" s="48" t="s">
        <v>85</v>
      </c>
      <c r="I45" s="28"/>
      <c r="J45" s="27">
        <v>90</v>
      </c>
      <c r="K45" s="25">
        <f t="shared" si="2"/>
        <v>0</v>
      </c>
    </row>
    <row r="46" spans="1:11" ht="106.35" hidden="1" customHeight="1">
      <c r="A46" s="57">
        <v>6.13</v>
      </c>
      <c r="B46" s="172" t="s">
        <v>141</v>
      </c>
      <c r="C46" s="172"/>
      <c r="D46" s="172"/>
      <c r="E46" s="174" t="s">
        <v>142</v>
      </c>
      <c r="F46" s="174"/>
      <c r="G46" s="174"/>
      <c r="H46" s="48" t="s">
        <v>85</v>
      </c>
      <c r="I46" s="28"/>
      <c r="J46" s="27">
        <v>90</v>
      </c>
      <c r="K46" s="25">
        <f t="shared" si="2"/>
        <v>0</v>
      </c>
    </row>
    <row r="47" spans="1:11" ht="97.35" hidden="1" customHeight="1">
      <c r="A47" s="40">
        <v>6.14</v>
      </c>
      <c r="B47" s="172" t="s">
        <v>143</v>
      </c>
      <c r="C47" s="172"/>
      <c r="D47" s="172"/>
      <c r="E47" s="173" t="s">
        <v>144</v>
      </c>
      <c r="F47" s="173"/>
      <c r="G47" s="173"/>
      <c r="H47" s="48" t="s">
        <v>85</v>
      </c>
      <c r="I47" s="28"/>
      <c r="J47" s="27">
        <v>220</v>
      </c>
      <c r="K47" s="25">
        <f t="shared" si="2"/>
        <v>0</v>
      </c>
    </row>
    <row r="48" spans="1:11" ht="113.45" hidden="1" customHeight="1">
      <c r="A48" s="57">
        <v>6.15</v>
      </c>
      <c r="B48" s="172" t="s">
        <v>145</v>
      </c>
      <c r="C48" s="172"/>
      <c r="D48" s="172"/>
      <c r="E48" s="174" t="s">
        <v>146</v>
      </c>
      <c r="F48" s="174"/>
      <c r="G48" s="174"/>
      <c r="H48" s="48" t="s">
        <v>85</v>
      </c>
      <c r="I48" s="28"/>
      <c r="J48" s="27">
        <v>120</v>
      </c>
      <c r="K48" s="25">
        <f t="shared" si="2"/>
        <v>0</v>
      </c>
    </row>
    <row r="49" spans="1:11" ht="97.5" hidden="1" customHeight="1">
      <c r="A49" s="40">
        <v>6.16</v>
      </c>
      <c r="B49" s="172" t="s">
        <v>147</v>
      </c>
      <c r="C49" s="172"/>
      <c r="D49" s="172"/>
      <c r="E49" s="173" t="s">
        <v>148</v>
      </c>
      <c r="F49" s="173"/>
      <c r="G49" s="173"/>
      <c r="H49" s="48" t="s">
        <v>85</v>
      </c>
      <c r="I49" s="28"/>
      <c r="J49" s="27">
        <v>175</v>
      </c>
      <c r="K49" s="25">
        <f t="shared" si="2"/>
        <v>0</v>
      </c>
    </row>
    <row r="50" spans="1:11" ht="110.1" hidden="1" customHeight="1">
      <c r="A50" s="40">
        <v>6.17</v>
      </c>
      <c r="B50" s="172" t="s">
        <v>149</v>
      </c>
      <c r="C50" s="172"/>
      <c r="D50" s="172"/>
      <c r="E50" s="174" t="s">
        <v>150</v>
      </c>
      <c r="F50" s="174"/>
      <c r="G50" s="174"/>
      <c r="H50" s="48" t="s">
        <v>85</v>
      </c>
      <c r="I50" s="28"/>
      <c r="J50" s="27">
        <v>185</v>
      </c>
      <c r="K50" s="25">
        <f t="shared" si="2"/>
        <v>0</v>
      </c>
    </row>
    <row r="51" spans="1:11" ht="138.6" hidden="1" customHeight="1">
      <c r="A51" s="40">
        <v>6.1800000000000104</v>
      </c>
      <c r="B51" s="172" t="s">
        <v>151</v>
      </c>
      <c r="C51" s="172"/>
      <c r="D51" s="172"/>
      <c r="E51" s="174" t="s">
        <v>152</v>
      </c>
      <c r="F51" s="174"/>
      <c r="G51" s="174"/>
      <c r="H51" s="48" t="s">
        <v>153</v>
      </c>
      <c r="I51" s="28"/>
      <c r="J51" s="27">
        <v>120</v>
      </c>
      <c r="K51" s="25">
        <f t="shared" si="2"/>
        <v>0</v>
      </c>
    </row>
    <row r="52" spans="1:11" ht="31.5" hidden="1" customHeight="1">
      <c r="A52" s="31">
        <v>7</v>
      </c>
      <c r="B52" s="291" t="s">
        <v>154</v>
      </c>
      <c r="C52" s="292"/>
      <c r="D52" s="293"/>
      <c r="E52" s="294" t="s">
        <v>155</v>
      </c>
      <c r="F52" s="294"/>
      <c r="G52" s="294"/>
      <c r="H52" s="51"/>
      <c r="I52" s="32"/>
      <c r="J52" s="32"/>
      <c r="K52" s="33"/>
    </row>
    <row r="53" spans="1:11" ht="113.25" hidden="1" customHeight="1">
      <c r="A53" s="14">
        <v>7.1</v>
      </c>
      <c r="B53" s="172" t="s">
        <v>156</v>
      </c>
      <c r="C53" s="172"/>
      <c r="D53" s="172"/>
      <c r="E53" s="174" t="s">
        <v>157</v>
      </c>
      <c r="F53" s="174"/>
      <c r="G53" s="174"/>
      <c r="H53" s="48"/>
      <c r="I53" s="28"/>
      <c r="J53" s="27">
        <v>25</v>
      </c>
      <c r="K53" s="25">
        <f t="shared" si="2"/>
        <v>0</v>
      </c>
    </row>
    <row r="54" spans="1:11" ht="113.25" hidden="1" customHeight="1">
      <c r="A54" s="14">
        <v>7.2</v>
      </c>
      <c r="B54" s="172" t="s">
        <v>158</v>
      </c>
      <c r="C54" s="172"/>
      <c r="D54" s="172"/>
      <c r="E54" s="173" t="s">
        <v>159</v>
      </c>
      <c r="F54" s="173"/>
      <c r="G54" s="173"/>
      <c r="H54" s="48"/>
      <c r="I54" s="28"/>
      <c r="J54" s="27">
        <v>25</v>
      </c>
      <c r="K54" s="25">
        <f t="shared" si="2"/>
        <v>0</v>
      </c>
    </row>
    <row r="55" spans="1:11" ht="31.5" hidden="1" customHeight="1" thickBot="1">
      <c r="A55" s="31">
        <v>8</v>
      </c>
      <c r="B55" s="291" t="s">
        <v>160</v>
      </c>
      <c r="C55" s="292"/>
      <c r="D55" s="293"/>
      <c r="E55" s="294" t="s">
        <v>161</v>
      </c>
      <c r="F55" s="294"/>
      <c r="G55" s="294"/>
      <c r="H55" s="51"/>
      <c r="I55" s="32"/>
      <c r="J55" s="32"/>
      <c r="K55" s="33"/>
    </row>
    <row r="56" spans="1:11" ht="127.5" hidden="1" customHeight="1" thickBot="1">
      <c r="A56" s="56">
        <v>8.1</v>
      </c>
      <c r="B56" s="295" t="s">
        <v>162</v>
      </c>
      <c r="C56" s="296"/>
      <c r="D56" s="297"/>
      <c r="E56" s="298" t="s">
        <v>163</v>
      </c>
      <c r="F56" s="299"/>
      <c r="G56" s="300"/>
      <c r="H56" s="52" t="s">
        <v>85</v>
      </c>
      <c r="I56" s="43"/>
      <c r="J56" s="44">
        <v>50</v>
      </c>
      <c r="K56" s="45">
        <f t="shared" ref="K56:K67" si="3">I56*J56</f>
        <v>0</v>
      </c>
    </row>
    <row r="57" spans="1:11" ht="124.5" hidden="1" customHeight="1" thickBot="1">
      <c r="A57" s="55">
        <v>8.1999999999999993</v>
      </c>
      <c r="B57" s="146" t="s">
        <v>164</v>
      </c>
      <c r="C57" s="146"/>
      <c r="D57" s="146"/>
      <c r="E57" s="147" t="s">
        <v>165</v>
      </c>
      <c r="F57" s="147"/>
      <c r="G57" s="147"/>
      <c r="H57" s="48" t="s">
        <v>85</v>
      </c>
      <c r="I57" s="43"/>
      <c r="J57" s="44">
        <v>10</v>
      </c>
      <c r="K57" s="45">
        <f t="shared" si="3"/>
        <v>0</v>
      </c>
    </row>
    <row r="58" spans="1:11" ht="120" hidden="1" customHeight="1">
      <c r="A58" s="56">
        <v>8.3000000000000007</v>
      </c>
      <c r="B58" s="170" t="s">
        <v>164</v>
      </c>
      <c r="C58" s="170"/>
      <c r="D58" s="170"/>
      <c r="E58" s="171" t="s">
        <v>166</v>
      </c>
      <c r="F58" s="171"/>
      <c r="G58" s="171"/>
      <c r="H58" s="49" t="s">
        <v>85</v>
      </c>
      <c r="I58" s="43"/>
      <c r="J58" s="44">
        <v>10</v>
      </c>
      <c r="K58" s="45">
        <f t="shared" si="3"/>
        <v>0</v>
      </c>
    </row>
    <row r="59" spans="1:11" ht="150" hidden="1" customHeight="1" thickBot="1">
      <c r="A59" s="14">
        <v>8.4</v>
      </c>
      <c r="B59" s="146" t="s">
        <v>167</v>
      </c>
      <c r="C59" s="146"/>
      <c r="D59" s="146"/>
      <c r="E59" s="147" t="s">
        <v>168</v>
      </c>
      <c r="F59" s="147"/>
      <c r="G59" s="147"/>
      <c r="H59" s="48" t="s">
        <v>85</v>
      </c>
      <c r="I59" s="28"/>
      <c r="J59" s="27">
        <v>30</v>
      </c>
      <c r="K59" s="45">
        <f t="shared" si="3"/>
        <v>0</v>
      </c>
    </row>
    <row r="60" spans="1:11" ht="148.5" hidden="1" customHeight="1">
      <c r="A60" s="42">
        <v>8.5</v>
      </c>
      <c r="B60" s="146" t="s">
        <v>169</v>
      </c>
      <c r="C60" s="146"/>
      <c r="D60" s="146"/>
      <c r="E60" s="147" t="s">
        <v>170</v>
      </c>
      <c r="F60" s="147"/>
      <c r="G60" s="147"/>
      <c r="H60" s="48" t="s">
        <v>85</v>
      </c>
      <c r="I60" s="28"/>
      <c r="J60" s="27">
        <v>45</v>
      </c>
      <c r="K60" s="25">
        <f t="shared" si="3"/>
        <v>0</v>
      </c>
    </row>
    <row r="61" spans="1:11" ht="172.5" hidden="1" customHeight="1" thickBot="1">
      <c r="A61" s="14">
        <v>8.6</v>
      </c>
      <c r="B61" s="146" t="s">
        <v>171</v>
      </c>
      <c r="C61" s="146"/>
      <c r="D61" s="146"/>
      <c r="E61" s="147" t="s">
        <v>172</v>
      </c>
      <c r="F61" s="147"/>
      <c r="G61" s="147"/>
      <c r="H61" s="48" t="s">
        <v>85</v>
      </c>
      <c r="I61" s="28"/>
      <c r="J61" s="27">
        <v>60</v>
      </c>
      <c r="K61" s="25">
        <f t="shared" si="3"/>
        <v>0</v>
      </c>
    </row>
    <row r="62" spans="1:11" ht="150" hidden="1" customHeight="1">
      <c r="A62" s="42">
        <v>8.6999999999999993</v>
      </c>
      <c r="B62" s="146" t="s">
        <v>173</v>
      </c>
      <c r="C62" s="146"/>
      <c r="D62" s="146"/>
      <c r="E62" s="147" t="s">
        <v>174</v>
      </c>
      <c r="F62" s="147"/>
      <c r="G62" s="147"/>
      <c r="H62" s="48" t="s">
        <v>85</v>
      </c>
      <c r="I62" s="28"/>
      <c r="J62" s="27">
        <v>50</v>
      </c>
      <c r="K62" s="25">
        <f t="shared" si="3"/>
        <v>0</v>
      </c>
    </row>
    <row r="63" spans="1:11" ht="195.75" hidden="1" customHeight="1" thickBot="1">
      <c r="A63" s="14">
        <v>8.8000000000000007</v>
      </c>
      <c r="B63" s="146" t="s">
        <v>175</v>
      </c>
      <c r="C63" s="146"/>
      <c r="D63" s="146"/>
      <c r="E63" s="147" t="s">
        <v>176</v>
      </c>
      <c r="F63" s="147"/>
      <c r="G63" s="147"/>
      <c r="H63" s="48" t="s">
        <v>85</v>
      </c>
      <c r="I63" s="28"/>
      <c r="J63" s="27">
        <v>75</v>
      </c>
      <c r="K63" s="25">
        <f t="shared" si="3"/>
        <v>0</v>
      </c>
    </row>
    <row r="64" spans="1:11" ht="150" hidden="1" customHeight="1">
      <c r="A64" s="56">
        <v>8.9</v>
      </c>
      <c r="B64" s="146" t="s">
        <v>177</v>
      </c>
      <c r="C64" s="146"/>
      <c r="D64" s="146"/>
      <c r="E64" s="147" t="s">
        <v>178</v>
      </c>
      <c r="F64" s="147"/>
      <c r="G64" s="147"/>
      <c r="H64" s="48" t="s">
        <v>72</v>
      </c>
      <c r="I64" s="28"/>
      <c r="J64" s="27">
        <v>5</v>
      </c>
      <c r="K64" s="25">
        <f t="shared" si="3"/>
        <v>0</v>
      </c>
    </row>
    <row r="65" spans="1:11" ht="129" hidden="1" customHeight="1">
      <c r="A65" s="40">
        <v>8.1</v>
      </c>
      <c r="B65" s="146" t="s">
        <v>179</v>
      </c>
      <c r="C65" s="146"/>
      <c r="D65" s="146"/>
      <c r="E65" s="147" t="s">
        <v>180</v>
      </c>
      <c r="F65" s="147"/>
      <c r="G65" s="147"/>
      <c r="H65" s="48" t="s">
        <v>72</v>
      </c>
      <c r="I65" s="28"/>
      <c r="J65" s="27">
        <v>4</v>
      </c>
      <c r="K65" s="25">
        <f t="shared" si="3"/>
        <v>0</v>
      </c>
    </row>
    <row r="66" spans="1:11" ht="121.5" hidden="1" customHeight="1">
      <c r="A66" s="40">
        <v>8.11</v>
      </c>
      <c r="B66" s="146" t="s">
        <v>181</v>
      </c>
      <c r="C66" s="146"/>
      <c r="D66" s="146"/>
      <c r="E66" s="147" t="s">
        <v>182</v>
      </c>
      <c r="F66" s="147"/>
      <c r="G66" s="147"/>
      <c r="H66" s="48" t="s">
        <v>72</v>
      </c>
      <c r="I66" s="28"/>
      <c r="J66" s="27">
        <v>6</v>
      </c>
      <c r="K66" s="25">
        <f t="shared" si="3"/>
        <v>0</v>
      </c>
    </row>
    <row r="67" spans="1:11" ht="121.5" hidden="1" customHeight="1">
      <c r="A67" s="40">
        <v>8.1199999999999992</v>
      </c>
      <c r="B67" s="146" t="s">
        <v>183</v>
      </c>
      <c r="C67" s="146"/>
      <c r="D67" s="146"/>
      <c r="E67" s="147" t="s">
        <v>184</v>
      </c>
      <c r="F67" s="147"/>
      <c r="G67" s="147"/>
      <c r="H67" s="48" t="s">
        <v>72</v>
      </c>
      <c r="I67" s="28"/>
      <c r="J67" s="27">
        <v>8</v>
      </c>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752.43999999999994</v>
      </c>
    </row>
  </sheetData>
  <mergeCells count="135">
    <mergeCell ref="I4:K4"/>
    <mergeCell ref="B6:D6"/>
    <mergeCell ref="E6:G6"/>
    <mergeCell ref="A1:K1"/>
    <mergeCell ref="A2:K2"/>
    <mergeCell ref="A3:B3"/>
    <mergeCell ref="C3:D3"/>
    <mergeCell ref="F3:G3"/>
    <mergeCell ref="I3:K3"/>
    <mergeCell ref="B7:D7"/>
    <mergeCell ref="E7:G7"/>
    <mergeCell ref="B8:D8"/>
    <mergeCell ref="E8:G8"/>
    <mergeCell ref="B9:D9"/>
    <mergeCell ref="E9:G9"/>
    <mergeCell ref="A4:B4"/>
    <mergeCell ref="C4:D4"/>
    <mergeCell ref="F4:G4"/>
    <mergeCell ref="B13:D13"/>
    <mergeCell ref="E13:G13"/>
    <mergeCell ref="B14:D14"/>
    <mergeCell ref="E14:G14"/>
    <mergeCell ref="B15:D15"/>
    <mergeCell ref="E15:G15"/>
    <mergeCell ref="B10:D10"/>
    <mergeCell ref="E10:G10"/>
    <mergeCell ref="B11:D11"/>
    <mergeCell ref="E11:G11"/>
    <mergeCell ref="B12:D12"/>
    <mergeCell ref="E12:G12"/>
    <mergeCell ref="B18:D18"/>
    <mergeCell ref="E18:G18"/>
    <mergeCell ref="B19:D19"/>
    <mergeCell ref="E19:G19"/>
    <mergeCell ref="B20:D20"/>
    <mergeCell ref="E20:G20"/>
    <mergeCell ref="B16:D16"/>
    <mergeCell ref="E16:G16"/>
    <mergeCell ref="B17:D17"/>
    <mergeCell ref="E17:G17"/>
    <mergeCell ref="B24:D24"/>
    <mergeCell ref="E24:G24"/>
    <mergeCell ref="B25:D25"/>
    <mergeCell ref="E25:G25"/>
    <mergeCell ref="B26:D26"/>
    <mergeCell ref="E26:G26"/>
    <mergeCell ref="B21:D21"/>
    <mergeCell ref="E21:G21"/>
    <mergeCell ref="B22:D22"/>
    <mergeCell ref="E22:G22"/>
    <mergeCell ref="B23:D23"/>
    <mergeCell ref="E23:G23"/>
    <mergeCell ref="B30:D30"/>
    <mergeCell ref="E30:G30"/>
    <mergeCell ref="B31:D31"/>
    <mergeCell ref="E31:G31"/>
    <mergeCell ref="B32:D32"/>
    <mergeCell ref="E32:G32"/>
    <mergeCell ref="B27:D27"/>
    <mergeCell ref="E27:G27"/>
    <mergeCell ref="B28:D28"/>
    <mergeCell ref="E28:G28"/>
    <mergeCell ref="B29:D29"/>
    <mergeCell ref="E29:G29"/>
    <mergeCell ref="B36:D36"/>
    <mergeCell ref="E36:G36"/>
    <mergeCell ref="B37:D37"/>
    <mergeCell ref="E37:G37"/>
    <mergeCell ref="B38:D38"/>
    <mergeCell ref="E38:G38"/>
    <mergeCell ref="B33:D33"/>
    <mergeCell ref="E33:G33"/>
    <mergeCell ref="B34:D34"/>
    <mergeCell ref="E34:G34"/>
    <mergeCell ref="B35:D35"/>
    <mergeCell ref="E35:G35"/>
    <mergeCell ref="B42:D42"/>
    <mergeCell ref="E42:G42"/>
    <mergeCell ref="B43:D43"/>
    <mergeCell ref="E43:G43"/>
    <mergeCell ref="B44:D44"/>
    <mergeCell ref="E44:G44"/>
    <mergeCell ref="B39:D39"/>
    <mergeCell ref="E39:G39"/>
    <mergeCell ref="B40:D40"/>
    <mergeCell ref="E40:G40"/>
    <mergeCell ref="B41:D41"/>
    <mergeCell ref="E41:G41"/>
    <mergeCell ref="B48:D48"/>
    <mergeCell ref="E48:G48"/>
    <mergeCell ref="B49:D49"/>
    <mergeCell ref="E49:G49"/>
    <mergeCell ref="B50:D50"/>
    <mergeCell ref="E50:G50"/>
    <mergeCell ref="B45:D45"/>
    <mergeCell ref="E45:G45"/>
    <mergeCell ref="B46:D46"/>
    <mergeCell ref="E46:G46"/>
    <mergeCell ref="B47:D47"/>
    <mergeCell ref="E47:G47"/>
    <mergeCell ref="B54:D54"/>
    <mergeCell ref="E54:G54"/>
    <mergeCell ref="B55:D55"/>
    <mergeCell ref="E55:G55"/>
    <mergeCell ref="B56:D56"/>
    <mergeCell ref="E56:G56"/>
    <mergeCell ref="B51:D51"/>
    <mergeCell ref="E51:G51"/>
    <mergeCell ref="B52:D52"/>
    <mergeCell ref="E52:G52"/>
    <mergeCell ref="B53:D53"/>
    <mergeCell ref="E53:G53"/>
    <mergeCell ref="B60:D60"/>
    <mergeCell ref="E60:G60"/>
    <mergeCell ref="B61:D61"/>
    <mergeCell ref="E61:G61"/>
    <mergeCell ref="B62:D62"/>
    <mergeCell ref="E62:G62"/>
    <mergeCell ref="B57:D57"/>
    <mergeCell ref="E57:G57"/>
    <mergeCell ref="B58:D58"/>
    <mergeCell ref="E58:G58"/>
    <mergeCell ref="B59:D59"/>
    <mergeCell ref="E59:G59"/>
    <mergeCell ref="B66:D66"/>
    <mergeCell ref="E66:G66"/>
    <mergeCell ref="B67:D67"/>
    <mergeCell ref="E67:G67"/>
    <mergeCell ref="A68:K68"/>
    <mergeCell ref="B63:D63"/>
    <mergeCell ref="E63:G63"/>
    <mergeCell ref="B64:D64"/>
    <mergeCell ref="E64:G64"/>
    <mergeCell ref="B65:D65"/>
    <mergeCell ref="E65:G65"/>
  </mergeCells>
  <printOptions horizontalCentered="1" verticalCentered="1"/>
  <pageMargins left="0" right="0" top="0" bottom="0" header="0" footer="0"/>
  <pageSetup scale="7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3"/>
  <dimension ref="A1:K69"/>
  <sheetViews>
    <sheetView view="pageBreakPreview"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215" t="s">
        <v>0</v>
      </c>
      <c r="B1" s="215"/>
      <c r="C1" s="215"/>
      <c r="D1" s="215"/>
      <c r="E1" s="215"/>
      <c r="F1" s="215"/>
      <c r="G1" s="215"/>
      <c r="H1" s="215"/>
      <c r="I1" s="215"/>
      <c r="J1" s="215"/>
      <c r="K1" s="215"/>
    </row>
    <row r="2" spans="1:11" ht="33.75" customHeight="1">
      <c r="A2" s="216" t="s">
        <v>41</v>
      </c>
      <c r="B2" s="216"/>
      <c r="C2" s="216"/>
      <c r="D2" s="216"/>
      <c r="E2" s="216"/>
      <c r="F2" s="216"/>
      <c r="G2" s="216"/>
      <c r="H2" s="216"/>
      <c r="I2" s="216"/>
      <c r="J2" s="216"/>
      <c r="K2" s="216"/>
    </row>
    <row r="3" spans="1:11" ht="34.5" customHeight="1">
      <c r="A3" s="279" t="s">
        <v>403</v>
      </c>
      <c r="B3" s="280"/>
      <c r="C3" s="276" t="s">
        <v>19</v>
      </c>
      <c r="D3" s="278"/>
      <c r="E3" s="37" t="s">
        <v>44</v>
      </c>
      <c r="F3" s="281" t="s">
        <v>45</v>
      </c>
      <c r="G3" s="282"/>
      <c r="H3" s="35" t="s">
        <v>46</v>
      </c>
      <c r="I3" s="276" t="s">
        <v>47</v>
      </c>
      <c r="J3" s="277"/>
      <c r="K3" s="278"/>
    </row>
    <row r="4" spans="1:11" ht="39.75" customHeight="1">
      <c r="A4" s="279" t="s">
        <v>405</v>
      </c>
      <c r="B4" s="280"/>
      <c r="C4" s="276">
        <v>131</v>
      </c>
      <c r="D4" s="278"/>
      <c r="E4" s="38" t="s">
        <v>49</v>
      </c>
      <c r="F4" s="283" t="s">
        <v>50</v>
      </c>
      <c r="G4" s="284"/>
      <c r="H4" s="36" t="s">
        <v>406</v>
      </c>
      <c r="I4" s="276">
        <v>8</v>
      </c>
      <c r="J4" s="277"/>
      <c r="K4" s="278"/>
    </row>
    <row r="5" spans="1:11" ht="23.25">
      <c r="A5" s="10"/>
      <c r="B5" s="4"/>
      <c r="C5" s="4"/>
      <c r="D5" s="4"/>
      <c r="E5" s="4"/>
      <c r="F5"/>
      <c r="G5"/>
      <c r="H5" s="8"/>
      <c r="I5" s="5"/>
      <c r="J5" s="2"/>
    </row>
    <row r="6" spans="1:11" ht="31.5" customHeight="1">
      <c r="A6" s="11" t="s">
        <v>52</v>
      </c>
      <c r="B6" s="211" t="s">
        <v>53</v>
      </c>
      <c r="C6" s="212"/>
      <c r="D6" s="213"/>
      <c r="E6" s="214" t="s">
        <v>54</v>
      </c>
      <c r="F6" s="214"/>
      <c r="G6" s="214"/>
      <c r="H6" s="24" t="s">
        <v>55</v>
      </c>
      <c r="I6" s="24" t="s">
        <v>56</v>
      </c>
      <c r="J6" s="24" t="s">
        <v>57</v>
      </c>
      <c r="K6" s="24" t="s">
        <v>58</v>
      </c>
    </row>
    <row r="7" spans="1:11" ht="30" hidden="1" customHeight="1">
      <c r="A7" s="13">
        <v>1</v>
      </c>
      <c r="B7" s="201" t="s">
        <v>59</v>
      </c>
      <c r="C7" s="201"/>
      <c r="D7" s="201"/>
      <c r="E7" s="201" t="s">
        <v>60</v>
      </c>
      <c r="F7" s="201"/>
      <c r="G7" s="201"/>
      <c r="H7" s="9"/>
      <c r="I7" s="3"/>
      <c r="J7" s="3"/>
      <c r="K7" s="3"/>
    </row>
    <row r="8" spans="1:11" ht="116.25" hidden="1" customHeight="1">
      <c r="A8" s="12">
        <v>1.1000000000000001</v>
      </c>
      <c r="B8" s="182" t="s">
        <v>61</v>
      </c>
      <c r="C8" s="183"/>
      <c r="D8" s="184"/>
      <c r="E8" s="185" t="s">
        <v>62</v>
      </c>
      <c r="F8" s="186"/>
      <c r="G8" s="187"/>
      <c r="H8" s="46" t="s">
        <v>63</v>
      </c>
      <c r="I8" s="28"/>
      <c r="J8" s="27">
        <v>15</v>
      </c>
      <c r="K8" s="25">
        <f>J8*I8</f>
        <v>0</v>
      </c>
    </row>
    <row r="9" spans="1:11" ht="126.75" hidden="1" customHeight="1">
      <c r="A9" s="12">
        <v>1.2</v>
      </c>
      <c r="B9" s="172" t="s">
        <v>64</v>
      </c>
      <c r="C9" s="172"/>
      <c r="D9" s="172"/>
      <c r="E9" s="174" t="s">
        <v>65</v>
      </c>
      <c r="F9" s="174"/>
      <c r="G9" s="174"/>
      <c r="H9" s="46" t="s">
        <v>63</v>
      </c>
      <c r="I9" s="28"/>
      <c r="J9" s="27">
        <v>15</v>
      </c>
      <c r="K9" s="25">
        <f>J9*I9</f>
        <v>0</v>
      </c>
    </row>
    <row r="10" spans="1:11" ht="25.5" customHeight="1">
      <c r="A10" s="13">
        <v>2</v>
      </c>
      <c r="B10" s="285" t="s">
        <v>66</v>
      </c>
      <c r="C10" s="285"/>
      <c r="D10" s="285"/>
      <c r="E10" s="285" t="s">
        <v>67</v>
      </c>
      <c r="F10" s="285"/>
      <c r="G10" s="285"/>
      <c r="H10" s="47"/>
      <c r="I10" s="9"/>
      <c r="J10" s="26"/>
      <c r="K10" s="26"/>
    </row>
    <row r="11" spans="1:11" ht="101.25" hidden="1" customHeight="1">
      <c r="A11" s="12">
        <v>2.1</v>
      </c>
      <c r="B11" s="182" t="s">
        <v>68</v>
      </c>
      <c r="C11" s="183"/>
      <c r="D11" s="184"/>
      <c r="E11" s="185" t="s">
        <v>69</v>
      </c>
      <c r="F11" s="186"/>
      <c r="G11" s="187"/>
      <c r="H11" s="46" t="s">
        <v>63</v>
      </c>
      <c r="I11" s="28"/>
      <c r="J11" s="27">
        <v>4</v>
      </c>
      <c r="K11" s="25">
        <f t="shared" ref="K11:K16" si="0">J11*I11</f>
        <v>0</v>
      </c>
    </row>
    <row r="12" spans="1:11" ht="104.25" hidden="1" customHeight="1">
      <c r="A12" s="14">
        <v>2.2000000000000002</v>
      </c>
      <c r="B12" s="182" t="s">
        <v>70</v>
      </c>
      <c r="C12" s="183"/>
      <c r="D12" s="184"/>
      <c r="E12" s="185" t="s">
        <v>71</v>
      </c>
      <c r="F12" s="186"/>
      <c r="G12" s="187"/>
      <c r="H12" s="48" t="s">
        <v>72</v>
      </c>
      <c r="I12" s="28"/>
      <c r="J12" s="27">
        <v>8</v>
      </c>
      <c r="K12" s="25">
        <f t="shared" si="0"/>
        <v>0</v>
      </c>
    </row>
    <row r="13" spans="1:11" ht="93" hidden="1" customHeight="1">
      <c r="A13" s="14">
        <v>2.2999999999999998</v>
      </c>
      <c r="B13" s="182" t="s">
        <v>73</v>
      </c>
      <c r="C13" s="183"/>
      <c r="D13" s="184"/>
      <c r="E13" s="185" t="s">
        <v>74</v>
      </c>
      <c r="F13" s="186"/>
      <c r="G13" s="187"/>
      <c r="H13" s="48" t="s">
        <v>72</v>
      </c>
      <c r="I13" s="28"/>
      <c r="J13" s="27">
        <v>11</v>
      </c>
      <c r="K13" s="25">
        <f t="shared" si="0"/>
        <v>0</v>
      </c>
    </row>
    <row r="14" spans="1:11" ht="157.5" hidden="1" customHeight="1">
      <c r="A14" s="14">
        <v>2.4</v>
      </c>
      <c r="B14" s="182" t="s">
        <v>75</v>
      </c>
      <c r="C14" s="183"/>
      <c r="D14" s="184"/>
      <c r="E14" s="185" t="s">
        <v>76</v>
      </c>
      <c r="F14" s="186"/>
      <c r="G14" s="187"/>
      <c r="H14" s="46" t="s">
        <v>63</v>
      </c>
      <c r="I14" s="28"/>
      <c r="J14" s="27">
        <v>15</v>
      </c>
      <c r="K14" s="25">
        <f t="shared" si="0"/>
        <v>0</v>
      </c>
    </row>
    <row r="15" spans="1:11" ht="84" customHeight="1">
      <c r="A15" s="12">
        <v>2.5</v>
      </c>
      <c r="B15" s="182" t="s">
        <v>77</v>
      </c>
      <c r="C15" s="183"/>
      <c r="D15" s="184"/>
      <c r="E15" s="185" t="s">
        <v>78</v>
      </c>
      <c r="F15" s="186"/>
      <c r="G15" s="187"/>
      <c r="H15" s="46" t="s">
        <v>63</v>
      </c>
      <c r="I15" s="28">
        <v>6</v>
      </c>
      <c r="J15" s="27">
        <v>18</v>
      </c>
      <c r="K15" s="25">
        <f t="shared" si="0"/>
        <v>108</v>
      </c>
    </row>
    <row r="16" spans="1:11" ht="131.44999999999999" hidden="1" customHeight="1">
      <c r="A16" s="14">
        <v>2.6</v>
      </c>
      <c r="B16" s="182" t="s">
        <v>79</v>
      </c>
      <c r="C16" s="183"/>
      <c r="D16" s="184"/>
      <c r="E16" s="185" t="s">
        <v>80</v>
      </c>
      <c r="F16" s="186"/>
      <c r="G16" s="187"/>
      <c r="H16" s="46" t="s">
        <v>63</v>
      </c>
      <c r="I16" s="28"/>
      <c r="J16" s="27">
        <v>10</v>
      </c>
      <c r="K16" s="25">
        <f t="shared" si="0"/>
        <v>0</v>
      </c>
    </row>
    <row r="17" spans="1:11" ht="30" hidden="1" customHeight="1">
      <c r="A17" s="15">
        <v>3</v>
      </c>
      <c r="B17" s="286" t="s">
        <v>81</v>
      </c>
      <c r="C17" s="286"/>
      <c r="D17" s="286"/>
      <c r="E17" s="285" t="s">
        <v>82</v>
      </c>
      <c r="F17" s="285"/>
      <c r="G17" s="285"/>
      <c r="H17" s="47"/>
      <c r="I17" s="29"/>
      <c r="J17" s="26"/>
      <c r="K17" s="26"/>
    </row>
    <row r="18" spans="1:11" ht="90" hidden="1" customHeight="1">
      <c r="A18" s="12">
        <v>3.1</v>
      </c>
      <c r="B18" s="182" t="s">
        <v>83</v>
      </c>
      <c r="C18" s="183"/>
      <c r="D18" s="184"/>
      <c r="E18" s="185" t="s">
        <v>84</v>
      </c>
      <c r="F18" s="186"/>
      <c r="G18" s="187"/>
      <c r="H18" s="46" t="s">
        <v>85</v>
      </c>
      <c r="I18" s="28"/>
      <c r="J18" s="27">
        <v>50</v>
      </c>
      <c r="K18" s="25">
        <f t="shared" ref="K18:K23" si="1">J18*I18</f>
        <v>0</v>
      </c>
    </row>
    <row r="19" spans="1:11" ht="108.6" hidden="1" customHeight="1">
      <c r="A19" s="12">
        <v>3.2</v>
      </c>
      <c r="B19" s="182" t="s">
        <v>86</v>
      </c>
      <c r="C19" s="183"/>
      <c r="D19" s="184"/>
      <c r="E19" s="185" t="s">
        <v>87</v>
      </c>
      <c r="F19" s="186"/>
      <c r="G19" s="187"/>
      <c r="H19" s="46" t="s">
        <v>63</v>
      </c>
      <c r="I19" s="28"/>
      <c r="J19" s="27">
        <v>10</v>
      </c>
      <c r="K19" s="25">
        <f t="shared" si="1"/>
        <v>0</v>
      </c>
    </row>
    <row r="20" spans="1:11" ht="116.1" hidden="1" customHeight="1">
      <c r="A20" s="12">
        <v>3.3</v>
      </c>
      <c r="B20" s="182" t="s">
        <v>88</v>
      </c>
      <c r="C20" s="183"/>
      <c r="D20" s="184"/>
      <c r="E20" s="185" t="s">
        <v>89</v>
      </c>
      <c r="F20" s="186"/>
      <c r="G20" s="187"/>
      <c r="H20" s="46" t="s">
        <v>63</v>
      </c>
      <c r="I20" s="28"/>
      <c r="J20" s="27">
        <v>60</v>
      </c>
      <c r="K20" s="25">
        <f t="shared" si="1"/>
        <v>0</v>
      </c>
    </row>
    <row r="21" spans="1:11" ht="91.5" hidden="1" customHeight="1">
      <c r="A21" s="53">
        <v>3.4</v>
      </c>
      <c r="B21" s="182" t="s">
        <v>90</v>
      </c>
      <c r="C21" s="183"/>
      <c r="D21" s="184"/>
      <c r="E21" s="185" t="s">
        <v>91</v>
      </c>
      <c r="F21" s="186"/>
      <c r="G21" s="187"/>
      <c r="H21" s="48" t="s">
        <v>85</v>
      </c>
      <c r="I21" s="28"/>
      <c r="J21" s="27">
        <v>25</v>
      </c>
      <c r="K21" s="25">
        <f t="shared" si="1"/>
        <v>0</v>
      </c>
    </row>
    <row r="22" spans="1:11" ht="119.1" hidden="1" customHeight="1">
      <c r="A22" s="34">
        <v>3.5</v>
      </c>
      <c r="B22" s="182" t="s">
        <v>92</v>
      </c>
      <c r="C22" s="183"/>
      <c r="D22" s="184"/>
      <c r="E22" s="185" t="s">
        <v>93</v>
      </c>
      <c r="F22" s="186"/>
      <c r="G22" s="187"/>
      <c r="H22" s="46" t="s">
        <v>63</v>
      </c>
      <c r="I22" s="28"/>
      <c r="J22" s="27">
        <v>50</v>
      </c>
      <c r="K22" s="25">
        <f t="shared" si="1"/>
        <v>0</v>
      </c>
    </row>
    <row r="23" spans="1:11" ht="91.5" hidden="1" customHeight="1">
      <c r="A23" s="34">
        <v>3.6</v>
      </c>
      <c r="B23" s="182" t="s">
        <v>94</v>
      </c>
      <c r="C23" s="183"/>
      <c r="D23" s="184"/>
      <c r="E23" s="185" t="s">
        <v>95</v>
      </c>
      <c r="F23" s="186"/>
      <c r="G23" s="187"/>
      <c r="H23" s="48" t="s">
        <v>85</v>
      </c>
      <c r="I23" s="28"/>
      <c r="J23" s="27">
        <v>25</v>
      </c>
      <c r="K23" s="25">
        <f t="shared" si="1"/>
        <v>0</v>
      </c>
    </row>
    <row r="24" spans="1:11" ht="28.5" hidden="1" customHeight="1">
      <c r="A24" s="16">
        <v>4</v>
      </c>
      <c r="B24" s="285" t="s">
        <v>96</v>
      </c>
      <c r="C24" s="285"/>
      <c r="D24" s="285"/>
      <c r="E24" s="285" t="s">
        <v>97</v>
      </c>
      <c r="F24" s="285"/>
      <c r="G24" s="285"/>
      <c r="H24" s="47"/>
      <c r="I24" s="29"/>
      <c r="J24" s="26"/>
      <c r="K24" s="26"/>
    </row>
    <row r="25" spans="1:11" ht="148.5" hidden="1" customHeight="1">
      <c r="A25" s="77">
        <v>4.0999999999999996</v>
      </c>
      <c r="B25" s="182" t="s">
        <v>98</v>
      </c>
      <c r="C25" s="183"/>
      <c r="D25" s="184"/>
      <c r="E25" s="185" t="s">
        <v>99</v>
      </c>
      <c r="F25" s="186"/>
      <c r="G25" s="187"/>
      <c r="H25" s="46" t="s">
        <v>63</v>
      </c>
      <c r="I25" s="28"/>
      <c r="J25" s="27">
        <v>110</v>
      </c>
      <c r="K25" s="25">
        <f>J25*I25</f>
        <v>0</v>
      </c>
    </row>
    <row r="26" spans="1:11" ht="112.5" hidden="1" customHeight="1">
      <c r="A26" s="14">
        <v>4.2</v>
      </c>
      <c r="B26" s="182" t="s">
        <v>100</v>
      </c>
      <c r="C26" s="183"/>
      <c r="D26" s="184"/>
      <c r="E26" s="185" t="s">
        <v>101</v>
      </c>
      <c r="F26" s="186"/>
      <c r="G26" s="187"/>
      <c r="H26" s="46" t="s">
        <v>63</v>
      </c>
      <c r="I26" s="28"/>
      <c r="J26" s="27">
        <v>90</v>
      </c>
      <c r="K26" s="25">
        <f>J26*I26</f>
        <v>0</v>
      </c>
    </row>
    <row r="27" spans="1:11" ht="89.1" hidden="1" customHeight="1">
      <c r="A27" s="54">
        <v>4.3</v>
      </c>
      <c r="B27" s="182" t="s">
        <v>102</v>
      </c>
      <c r="C27" s="183"/>
      <c r="D27" s="184"/>
      <c r="E27" s="185" t="s">
        <v>103</v>
      </c>
      <c r="F27" s="186"/>
      <c r="G27" s="187"/>
      <c r="H27" s="46" t="s">
        <v>63</v>
      </c>
      <c r="I27" s="28"/>
      <c r="J27" s="27">
        <v>90</v>
      </c>
      <c r="K27" s="25">
        <f>J27*I27</f>
        <v>0</v>
      </c>
    </row>
    <row r="28" spans="1:11" ht="97.5" hidden="1" customHeight="1">
      <c r="A28" s="14">
        <v>4.4000000000000004</v>
      </c>
      <c r="B28" s="182" t="s">
        <v>104</v>
      </c>
      <c r="C28" s="183"/>
      <c r="D28" s="184"/>
      <c r="E28" s="185" t="s">
        <v>105</v>
      </c>
      <c r="F28" s="186"/>
      <c r="G28" s="187"/>
      <c r="H28" s="49" t="s">
        <v>106</v>
      </c>
      <c r="I28" s="28"/>
      <c r="J28" s="27">
        <v>8</v>
      </c>
      <c r="K28" s="25">
        <f>J28*I28</f>
        <v>0</v>
      </c>
    </row>
    <row r="29" spans="1:11" ht="137.25" hidden="1" customHeight="1">
      <c r="A29" s="14">
        <v>4.5</v>
      </c>
      <c r="B29" s="182" t="s">
        <v>107</v>
      </c>
      <c r="C29" s="183"/>
      <c r="D29" s="184"/>
      <c r="E29" s="185" t="s">
        <v>108</v>
      </c>
      <c r="F29" s="186"/>
      <c r="G29" s="187"/>
      <c r="H29" s="49" t="s">
        <v>106</v>
      </c>
      <c r="I29" s="28"/>
      <c r="J29" s="27">
        <v>35</v>
      </c>
      <c r="K29" s="25">
        <f>J29*I29</f>
        <v>0</v>
      </c>
    </row>
    <row r="30" spans="1:11" ht="33" hidden="1" customHeight="1">
      <c r="A30" s="16">
        <v>5</v>
      </c>
      <c r="B30" s="285" t="s">
        <v>109</v>
      </c>
      <c r="C30" s="285"/>
      <c r="D30" s="285"/>
      <c r="E30" s="285" t="s">
        <v>110</v>
      </c>
      <c r="F30" s="285"/>
      <c r="G30" s="285"/>
      <c r="H30" s="47"/>
      <c r="I30" s="30"/>
      <c r="J30" s="26"/>
      <c r="K30" s="26"/>
    </row>
    <row r="31" spans="1:11" ht="167.25" hidden="1" customHeight="1">
      <c r="A31" s="55">
        <v>5.0999999999999996</v>
      </c>
      <c r="B31" s="172" t="s">
        <v>111</v>
      </c>
      <c r="C31" s="172"/>
      <c r="D31" s="172"/>
      <c r="E31" s="174" t="s">
        <v>112</v>
      </c>
      <c r="F31" s="174"/>
      <c r="G31" s="174"/>
      <c r="H31" s="48" t="s">
        <v>72</v>
      </c>
      <c r="I31" s="28"/>
      <c r="J31" s="27">
        <v>10</v>
      </c>
      <c r="K31" s="25">
        <f>J31*I31</f>
        <v>0</v>
      </c>
    </row>
    <row r="32" spans="1:11" ht="135" hidden="1" customHeight="1">
      <c r="A32" s="14">
        <v>5.2</v>
      </c>
      <c r="B32" s="172" t="s">
        <v>113</v>
      </c>
      <c r="C32" s="172"/>
      <c r="D32" s="172"/>
      <c r="E32" s="287" t="s">
        <v>114</v>
      </c>
      <c r="F32" s="287"/>
      <c r="G32" s="287"/>
      <c r="H32" s="48" t="s">
        <v>63</v>
      </c>
      <c r="I32" s="28"/>
      <c r="J32" s="27">
        <v>35</v>
      </c>
      <c r="K32" s="25">
        <f>J32*I32</f>
        <v>0</v>
      </c>
    </row>
    <row r="33" spans="1:11" ht="33" customHeight="1">
      <c r="A33" s="41">
        <v>6</v>
      </c>
      <c r="B33" s="288" t="s">
        <v>115</v>
      </c>
      <c r="C33" s="289"/>
      <c r="D33" s="290"/>
      <c r="E33" s="288" t="s">
        <v>116</v>
      </c>
      <c r="F33" s="289"/>
      <c r="G33" s="290"/>
      <c r="H33" s="50"/>
      <c r="I33" s="30"/>
      <c r="J33" s="26"/>
      <c r="K33" s="26"/>
    </row>
    <row r="34" spans="1:11" ht="112.5" hidden="1" customHeight="1">
      <c r="A34" s="54">
        <v>6.1</v>
      </c>
      <c r="B34" s="182" t="s">
        <v>117</v>
      </c>
      <c r="C34" s="183"/>
      <c r="D34" s="184"/>
      <c r="E34" s="185" t="s">
        <v>118</v>
      </c>
      <c r="F34" s="186"/>
      <c r="G34" s="187"/>
      <c r="H34" s="46" t="s">
        <v>85</v>
      </c>
      <c r="I34" s="28"/>
      <c r="J34" s="27">
        <v>200</v>
      </c>
      <c r="K34" s="25">
        <f>J34*I34</f>
        <v>0</v>
      </c>
    </row>
    <row r="35" spans="1:11" ht="113.25" hidden="1" customHeight="1">
      <c r="A35" s="54">
        <v>6.2</v>
      </c>
      <c r="B35" s="182" t="s">
        <v>119</v>
      </c>
      <c r="C35" s="183"/>
      <c r="D35" s="184"/>
      <c r="E35" s="185" t="s">
        <v>120</v>
      </c>
      <c r="F35" s="186"/>
      <c r="G35" s="187"/>
      <c r="H35" s="48" t="s">
        <v>85</v>
      </c>
      <c r="I35" s="28"/>
      <c r="J35" s="27">
        <v>200</v>
      </c>
      <c r="K35" s="25">
        <f>J35*I35</f>
        <v>0</v>
      </c>
    </row>
    <row r="36" spans="1:11" ht="113.25" hidden="1" customHeight="1">
      <c r="A36" s="12">
        <v>6.3</v>
      </c>
      <c r="B36" s="172" t="s">
        <v>121</v>
      </c>
      <c r="C36" s="172"/>
      <c r="D36" s="172"/>
      <c r="E36" s="174" t="s">
        <v>122</v>
      </c>
      <c r="F36" s="174"/>
      <c r="G36" s="174"/>
      <c r="H36" s="48" t="s">
        <v>85</v>
      </c>
      <c r="I36" s="28"/>
      <c r="J36" s="27">
        <v>250</v>
      </c>
      <c r="K36" s="25">
        <f t="shared" ref="K36:K54" si="2">J36*I36</f>
        <v>0</v>
      </c>
    </row>
    <row r="37" spans="1:11" ht="113.25" customHeight="1">
      <c r="A37" s="12">
        <v>6.4</v>
      </c>
      <c r="B37" s="172" t="s">
        <v>123</v>
      </c>
      <c r="C37" s="172"/>
      <c r="D37" s="172"/>
      <c r="E37" s="174" t="s">
        <v>124</v>
      </c>
      <c r="F37" s="174"/>
      <c r="G37" s="174"/>
      <c r="H37" s="48" t="s">
        <v>85</v>
      </c>
      <c r="I37" s="28">
        <v>1</v>
      </c>
      <c r="J37" s="27">
        <v>210</v>
      </c>
      <c r="K37" s="25">
        <f t="shared" si="2"/>
        <v>210</v>
      </c>
    </row>
    <row r="38" spans="1:11" ht="113.25" customHeight="1">
      <c r="A38" s="54">
        <v>6.5</v>
      </c>
      <c r="B38" s="172" t="s">
        <v>125</v>
      </c>
      <c r="C38" s="172"/>
      <c r="D38" s="172"/>
      <c r="E38" s="174" t="s">
        <v>126</v>
      </c>
      <c r="F38" s="174"/>
      <c r="G38" s="174"/>
      <c r="H38" s="48" t="s">
        <v>72</v>
      </c>
      <c r="I38" s="28">
        <v>20</v>
      </c>
      <c r="J38" s="27">
        <v>15</v>
      </c>
      <c r="K38" s="25">
        <f t="shared" si="2"/>
        <v>300</v>
      </c>
    </row>
    <row r="39" spans="1:11" ht="87.75" customHeight="1">
      <c r="A39" s="54">
        <v>6.6</v>
      </c>
      <c r="B39" s="172" t="s">
        <v>127</v>
      </c>
      <c r="C39" s="172"/>
      <c r="D39" s="172"/>
      <c r="E39" s="174" t="s">
        <v>128</v>
      </c>
      <c r="F39" s="174"/>
      <c r="G39" s="174"/>
      <c r="H39" s="48" t="s">
        <v>85</v>
      </c>
      <c r="I39" s="28">
        <v>2</v>
      </c>
      <c r="J39" s="27">
        <v>30</v>
      </c>
      <c r="K39" s="25">
        <f t="shared" si="2"/>
        <v>60</v>
      </c>
    </row>
    <row r="40" spans="1:11" ht="113.25" hidden="1" customHeight="1">
      <c r="A40" s="12">
        <v>6.7</v>
      </c>
      <c r="B40" s="172" t="s">
        <v>129</v>
      </c>
      <c r="C40" s="172"/>
      <c r="D40" s="172"/>
      <c r="E40" s="174" t="s">
        <v>130</v>
      </c>
      <c r="F40" s="174"/>
      <c r="G40" s="174"/>
      <c r="H40" s="48" t="s">
        <v>72</v>
      </c>
      <c r="I40" s="28"/>
      <c r="J40" s="27">
        <v>20</v>
      </c>
      <c r="K40" s="25">
        <f t="shared" si="2"/>
        <v>0</v>
      </c>
    </row>
    <row r="41" spans="1:11" ht="137.1" hidden="1" customHeight="1">
      <c r="A41" s="12">
        <v>6.8</v>
      </c>
      <c r="B41" s="172" t="s">
        <v>131</v>
      </c>
      <c r="C41" s="172"/>
      <c r="D41" s="172"/>
      <c r="E41" s="174" t="s">
        <v>132</v>
      </c>
      <c r="F41" s="174"/>
      <c r="G41" s="174"/>
      <c r="H41" s="48" t="s">
        <v>85</v>
      </c>
      <c r="I41" s="28"/>
      <c r="J41" s="27">
        <v>175</v>
      </c>
      <c r="K41" s="25">
        <f t="shared" si="2"/>
        <v>0</v>
      </c>
    </row>
    <row r="42" spans="1:11" ht="72" hidden="1" customHeight="1">
      <c r="A42" s="12">
        <v>6.9</v>
      </c>
      <c r="B42" s="172" t="s">
        <v>133</v>
      </c>
      <c r="C42" s="172"/>
      <c r="D42" s="172"/>
      <c r="E42" s="174" t="s">
        <v>134</v>
      </c>
      <c r="F42" s="174"/>
      <c r="G42" s="174"/>
      <c r="H42" s="48" t="s">
        <v>85</v>
      </c>
      <c r="I42" s="28"/>
      <c r="J42" s="27">
        <v>35</v>
      </c>
      <c r="K42" s="25">
        <f t="shared" si="2"/>
        <v>0</v>
      </c>
    </row>
    <row r="43" spans="1:11" ht="75" hidden="1" customHeight="1">
      <c r="A43" s="57">
        <v>6.1</v>
      </c>
      <c r="B43" s="172" t="s">
        <v>135</v>
      </c>
      <c r="C43" s="172"/>
      <c r="D43" s="172"/>
      <c r="E43" s="174" t="s">
        <v>136</v>
      </c>
      <c r="F43" s="174"/>
      <c r="G43" s="174"/>
      <c r="H43" s="48" t="s">
        <v>85</v>
      </c>
      <c r="I43" s="28"/>
      <c r="J43" s="27">
        <v>20</v>
      </c>
      <c r="K43" s="25">
        <f t="shared" si="2"/>
        <v>0</v>
      </c>
    </row>
    <row r="44" spans="1:11" ht="57.75" hidden="1" customHeight="1">
      <c r="A44" s="40">
        <v>6.11</v>
      </c>
      <c r="B44" s="172" t="s">
        <v>137</v>
      </c>
      <c r="C44" s="172"/>
      <c r="D44" s="172"/>
      <c r="E44" s="174" t="s">
        <v>138</v>
      </c>
      <c r="F44" s="174"/>
      <c r="G44" s="174"/>
      <c r="H44" s="48" t="s">
        <v>85</v>
      </c>
      <c r="I44" s="28"/>
      <c r="J44" s="27">
        <v>120</v>
      </c>
      <c r="K44" s="25">
        <f t="shared" si="2"/>
        <v>0</v>
      </c>
    </row>
    <row r="45" spans="1:11" ht="111" hidden="1" customHeight="1">
      <c r="A45" s="57">
        <v>6.12</v>
      </c>
      <c r="B45" s="172" t="s">
        <v>139</v>
      </c>
      <c r="C45" s="172"/>
      <c r="D45" s="172"/>
      <c r="E45" s="174" t="s">
        <v>140</v>
      </c>
      <c r="F45" s="174"/>
      <c r="G45" s="174"/>
      <c r="H45" s="48" t="s">
        <v>85</v>
      </c>
      <c r="I45" s="28"/>
      <c r="J45" s="27">
        <v>90</v>
      </c>
      <c r="K45" s="25">
        <f t="shared" si="2"/>
        <v>0</v>
      </c>
    </row>
    <row r="46" spans="1:11" ht="106.35" hidden="1" customHeight="1">
      <c r="A46" s="57">
        <v>6.13</v>
      </c>
      <c r="B46" s="172" t="s">
        <v>141</v>
      </c>
      <c r="C46" s="172"/>
      <c r="D46" s="172"/>
      <c r="E46" s="174" t="s">
        <v>142</v>
      </c>
      <c r="F46" s="174"/>
      <c r="G46" s="174"/>
      <c r="H46" s="48" t="s">
        <v>85</v>
      </c>
      <c r="I46" s="28"/>
      <c r="J46" s="27">
        <v>90</v>
      </c>
      <c r="K46" s="25">
        <f t="shared" si="2"/>
        <v>0</v>
      </c>
    </row>
    <row r="47" spans="1:11" ht="97.35" hidden="1" customHeight="1">
      <c r="A47" s="40">
        <v>6.14</v>
      </c>
      <c r="B47" s="172" t="s">
        <v>143</v>
      </c>
      <c r="C47" s="172"/>
      <c r="D47" s="172"/>
      <c r="E47" s="173" t="s">
        <v>144</v>
      </c>
      <c r="F47" s="173"/>
      <c r="G47" s="173"/>
      <c r="H47" s="48" t="s">
        <v>85</v>
      </c>
      <c r="I47" s="28"/>
      <c r="J47" s="27">
        <v>220</v>
      </c>
      <c r="K47" s="25">
        <f t="shared" si="2"/>
        <v>0</v>
      </c>
    </row>
    <row r="48" spans="1:11" ht="113.45" customHeight="1">
      <c r="A48" s="57">
        <v>6.15</v>
      </c>
      <c r="B48" s="172" t="s">
        <v>145</v>
      </c>
      <c r="C48" s="172"/>
      <c r="D48" s="172"/>
      <c r="E48" s="174" t="s">
        <v>146</v>
      </c>
      <c r="F48" s="174"/>
      <c r="G48" s="174"/>
      <c r="H48" s="48" t="s">
        <v>85</v>
      </c>
      <c r="I48" s="28">
        <v>1</v>
      </c>
      <c r="J48" s="27">
        <v>120</v>
      </c>
      <c r="K48" s="25">
        <f t="shared" si="2"/>
        <v>120</v>
      </c>
    </row>
    <row r="49" spans="1:11" ht="97.5" hidden="1" customHeight="1">
      <c r="A49" s="40">
        <v>6.16</v>
      </c>
      <c r="B49" s="172" t="s">
        <v>147</v>
      </c>
      <c r="C49" s="172"/>
      <c r="D49" s="172"/>
      <c r="E49" s="173" t="s">
        <v>148</v>
      </c>
      <c r="F49" s="173"/>
      <c r="G49" s="173"/>
      <c r="H49" s="48" t="s">
        <v>85</v>
      </c>
      <c r="I49" s="28"/>
      <c r="J49" s="27">
        <v>175</v>
      </c>
      <c r="K49" s="25">
        <f t="shared" si="2"/>
        <v>0</v>
      </c>
    </row>
    <row r="50" spans="1:11" ht="110.1" hidden="1" customHeight="1">
      <c r="A50" s="40">
        <v>6.17</v>
      </c>
      <c r="B50" s="172" t="s">
        <v>149</v>
      </c>
      <c r="C50" s="172"/>
      <c r="D50" s="172"/>
      <c r="E50" s="174" t="s">
        <v>150</v>
      </c>
      <c r="F50" s="174"/>
      <c r="G50" s="174"/>
      <c r="H50" s="48" t="s">
        <v>85</v>
      </c>
      <c r="I50" s="28"/>
      <c r="J50" s="27">
        <v>185</v>
      </c>
      <c r="K50" s="25">
        <f t="shared" si="2"/>
        <v>0</v>
      </c>
    </row>
    <row r="51" spans="1:11" ht="138.6" hidden="1" customHeight="1">
      <c r="A51" s="40">
        <v>6.1800000000000104</v>
      </c>
      <c r="B51" s="172" t="s">
        <v>151</v>
      </c>
      <c r="C51" s="172"/>
      <c r="D51" s="172"/>
      <c r="E51" s="174" t="s">
        <v>152</v>
      </c>
      <c r="F51" s="174"/>
      <c r="G51" s="174"/>
      <c r="H51" s="48" t="s">
        <v>153</v>
      </c>
      <c r="I51" s="28"/>
      <c r="J51" s="27">
        <v>120</v>
      </c>
      <c r="K51" s="25">
        <f t="shared" si="2"/>
        <v>0</v>
      </c>
    </row>
    <row r="52" spans="1:11" ht="31.5" hidden="1" customHeight="1">
      <c r="A52" s="31">
        <v>7</v>
      </c>
      <c r="B52" s="291" t="s">
        <v>154</v>
      </c>
      <c r="C52" s="292"/>
      <c r="D52" s="293"/>
      <c r="E52" s="294" t="s">
        <v>155</v>
      </c>
      <c r="F52" s="294"/>
      <c r="G52" s="294"/>
      <c r="H52" s="51"/>
      <c r="I52" s="32"/>
      <c r="J52" s="32"/>
      <c r="K52" s="33"/>
    </row>
    <row r="53" spans="1:11" ht="113.25" hidden="1" customHeight="1">
      <c r="A53" s="14">
        <v>7.1</v>
      </c>
      <c r="B53" s="172" t="s">
        <v>156</v>
      </c>
      <c r="C53" s="172"/>
      <c r="D53" s="172"/>
      <c r="E53" s="174" t="s">
        <v>157</v>
      </c>
      <c r="F53" s="174"/>
      <c r="G53" s="174"/>
      <c r="H53" s="48"/>
      <c r="I53" s="28"/>
      <c r="J53" s="27">
        <v>25</v>
      </c>
      <c r="K53" s="25">
        <f t="shared" si="2"/>
        <v>0</v>
      </c>
    </row>
    <row r="54" spans="1:11" ht="113.25" hidden="1" customHeight="1">
      <c r="A54" s="14">
        <v>7.2</v>
      </c>
      <c r="B54" s="172" t="s">
        <v>158</v>
      </c>
      <c r="C54" s="172"/>
      <c r="D54" s="172"/>
      <c r="E54" s="173" t="s">
        <v>159</v>
      </c>
      <c r="F54" s="173"/>
      <c r="G54" s="173"/>
      <c r="H54" s="48"/>
      <c r="I54" s="28"/>
      <c r="J54" s="27">
        <v>25</v>
      </c>
      <c r="K54" s="25">
        <f t="shared" si="2"/>
        <v>0</v>
      </c>
    </row>
    <row r="55" spans="1:11" ht="31.5" hidden="1" customHeight="1" thickBot="1">
      <c r="A55" s="31">
        <v>8</v>
      </c>
      <c r="B55" s="291" t="s">
        <v>160</v>
      </c>
      <c r="C55" s="292"/>
      <c r="D55" s="293"/>
      <c r="E55" s="294" t="s">
        <v>161</v>
      </c>
      <c r="F55" s="294"/>
      <c r="G55" s="294"/>
      <c r="H55" s="51"/>
      <c r="I55" s="32"/>
      <c r="J55" s="32"/>
      <c r="K55" s="33"/>
    </row>
    <row r="56" spans="1:11" ht="127.5" hidden="1" customHeight="1" thickBot="1">
      <c r="A56" s="56">
        <v>8.1</v>
      </c>
      <c r="B56" s="295" t="s">
        <v>162</v>
      </c>
      <c r="C56" s="296"/>
      <c r="D56" s="297"/>
      <c r="E56" s="298" t="s">
        <v>163</v>
      </c>
      <c r="F56" s="299"/>
      <c r="G56" s="300"/>
      <c r="H56" s="52" t="s">
        <v>85</v>
      </c>
      <c r="I56" s="43"/>
      <c r="J56" s="44">
        <v>50</v>
      </c>
      <c r="K56" s="45">
        <f t="shared" ref="K56:K67" si="3">I56*J56</f>
        <v>0</v>
      </c>
    </row>
    <row r="57" spans="1:11" ht="124.5" hidden="1" customHeight="1" thickBot="1">
      <c r="A57" s="55">
        <v>8.1999999999999993</v>
      </c>
      <c r="B57" s="146" t="s">
        <v>164</v>
      </c>
      <c r="C57" s="146"/>
      <c r="D57" s="146"/>
      <c r="E57" s="147" t="s">
        <v>165</v>
      </c>
      <c r="F57" s="147"/>
      <c r="G57" s="147"/>
      <c r="H57" s="48" t="s">
        <v>85</v>
      </c>
      <c r="I57" s="43"/>
      <c r="J57" s="44">
        <v>10</v>
      </c>
      <c r="K57" s="45">
        <f t="shared" si="3"/>
        <v>0</v>
      </c>
    </row>
    <row r="58" spans="1:11" ht="120" hidden="1" customHeight="1">
      <c r="A58" s="56">
        <v>8.3000000000000007</v>
      </c>
      <c r="B58" s="170" t="s">
        <v>164</v>
      </c>
      <c r="C58" s="170"/>
      <c r="D58" s="170"/>
      <c r="E58" s="171" t="s">
        <v>166</v>
      </c>
      <c r="F58" s="171"/>
      <c r="G58" s="171"/>
      <c r="H58" s="49" t="s">
        <v>85</v>
      </c>
      <c r="I58" s="43"/>
      <c r="J58" s="44">
        <v>10</v>
      </c>
      <c r="K58" s="45">
        <f t="shared" si="3"/>
        <v>0</v>
      </c>
    </row>
    <row r="59" spans="1:11" ht="150" hidden="1" customHeight="1" thickBot="1">
      <c r="A59" s="14">
        <v>8.4</v>
      </c>
      <c r="B59" s="146" t="s">
        <v>167</v>
      </c>
      <c r="C59" s="146"/>
      <c r="D59" s="146"/>
      <c r="E59" s="147" t="s">
        <v>168</v>
      </c>
      <c r="F59" s="147"/>
      <c r="G59" s="147"/>
      <c r="H59" s="48" t="s">
        <v>85</v>
      </c>
      <c r="I59" s="28"/>
      <c r="J59" s="27">
        <v>30</v>
      </c>
      <c r="K59" s="45">
        <f t="shared" si="3"/>
        <v>0</v>
      </c>
    </row>
    <row r="60" spans="1:11" ht="148.5" hidden="1" customHeight="1">
      <c r="A60" s="42">
        <v>8.5</v>
      </c>
      <c r="B60" s="146" t="s">
        <v>169</v>
      </c>
      <c r="C60" s="146"/>
      <c r="D60" s="146"/>
      <c r="E60" s="147" t="s">
        <v>170</v>
      </c>
      <c r="F60" s="147"/>
      <c r="G60" s="147"/>
      <c r="H60" s="48" t="s">
        <v>85</v>
      </c>
      <c r="I60" s="28"/>
      <c r="J60" s="27">
        <v>45</v>
      </c>
      <c r="K60" s="25">
        <f t="shared" si="3"/>
        <v>0</v>
      </c>
    </row>
    <row r="61" spans="1:11" ht="172.5" hidden="1" customHeight="1" thickBot="1">
      <c r="A61" s="14">
        <v>8.6</v>
      </c>
      <c r="B61" s="146" t="s">
        <v>171</v>
      </c>
      <c r="C61" s="146"/>
      <c r="D61" s="146"/>
      <c r="E61" s="147" t="s">
        <v>172</v>
      </c>
      <c r="F61" s="147"/>
      <c r="G61" s="147"/>
      <c r="H61" s="48" t="s">
        <v>85</v>
      </c>
      <c r="I61" s="28"/>
      <c r="J61" s="27">
        <v>60</v>
      </c>
      <c r="K61" s="25">
        <f t="shared" si="3"/>
        <v>0</v>
      </c>
    </row>
    <row r="62" spans="1:11" ht="150" hidden="1" customHeight="1">
      <c r="A62" s="42">
        <v>8.6999999999999993</v>
      </c>
      <c r="B62" s="146" t="s">
        <v>173</v>
      </c>
      <c r="C62" s="146"/>
      <c r="D62" s="146"/>
      <c r="E62" s="147" t="s">
        <v>174</v>
      </c>
      <c r="F62" s="147"/>
      <c r="G62" s="147"/>
      <c r="H62" s="48" t="s">
        <v>85</v>
      </c>
      <c r="I62" s="28"/>
      <c r="J62" s="27">
        <v>50</v>
      </c>
      <c r="K62" s="25">
        <f t="shared" si="3"/>
        <v>0</v>
      </c>
    </row>
    <row r="63" spans="1:11" ht="195.75" hidden="1" customHeight="1" thickBot="1">
      <c r="A63" s="14">
        <v>8.8000000000000007</v>
      </c>
      <c r="B63" s="146" t="s">
        <v>175</v>
      </c>
      <c r="C63" s="146"/>
      <c r="D63" s="146"/>
      <c r="E63" s="147" t="s">
        <v>176</v>
      </c>
      <c r="F63" s="147"/>
      <c r="G63" s="147"/>
      <c r="H63" s="48" t="s">
        <v>85</v>
      </c>
      <c r="I63" s="28"/>
      <c r="J63" s="27">
        <v>75</v>
      </c>
      <c r="K63" s="25">
        <f t="shared" si="3"/>
        <v>0</v>
      </c>
    </row>
    <row r="64" spans="1:11" ht="150" hidden="1" customHeight="1">
      <c r="A64" s="56">
        <v>8.9</v>
      </c>
      <c r="B64" s="146" t="s">
        <v>177</v>
      </c>
      <c r="C64" s="146"/>
      <c r="D64" s="146"/>
      <c r="E64" s="147" t="s">
        <v>178</v>
      </c>
      <c r="F64" s="147"/>
      <c r="G64" s="147"/>
      <c r="H64" s="48" t="s">
        <v>72</v>
      </c>
      <c r="I64" s="28"/>
      <c r="J64" s="27">
        <v>5</v>
      </c>
      <c r="K64" s="25">
        <f t="shared" si="3"/>
        <v>0</v>
      </c>
    </row>
    <row r="65" spans="1:11" ht="129" hidden="1" customHeight="1">
      <c r="A65" s="40">
        <v>8.1</v>
      </c>
      <c r="B65" s="146" t="s">
        <v>179</v>
      </c>
      <c r="C65" s="146"/>
      <c r="D65" s="146"/>
      <c r="E65" s="147" t="s">
        <v>180</v>
      </c>
      <c r="F65" s="147"/>
      <c r="G65" s="147"/>
      <c r="H65" s="48" t="s">
        <v>72</v>
      </c>
      <c r="I65" s="28"/>
      <c r="J65" s="27">
        <v>4</v>
      </c>
      <c r="K65" s="25">
        <f t="shared" si="3"/>
        <v>0</v>
      </c>
    </row>
    <row r="66" spans="1:11" ht="121.5" hidden="1" customHeight="1">
      <c r="A66" s="40">
        <v>8.11</v>
      </c>
      <c r="B66" s="146" t="s">
        <v>181</v>
      </c>
      <c r="C66" s="146"/>
      <c r="D66" s="146"/>
      <c r="E66" s="147" t="s">
        <v>182</v>
      </c>
      <c r="F66" s="147"/>
      <c r="G66" s="147"/>
      <c r="H66" s="48" t="s">
        <v>72</v>
      </c>
      <c r="I66" s="28"/>
      <c r="J66" s="27">
        <v>6</v>
      </c>
      <c r="K66" s="25">
        <f t="shared" si="3"/>
        <v>0</v>
      </c>
    </row>
    <row r="67" spans="1:11" ht="121.5" hidden="1" customHeight="1">
      <c r="A67" s="40">
        <v>8.1199999999999992</v>
      </c>
      <c r="B67" s="146" t="s">
        <v>183</v>
      </c>
      <c r="C67" s="146"/>
      <c r="D67" s="146"/>
      <c r="E67" s="147" t="s">
        <v>184</v>
      </c>
      <c r="F67" s="147"/>
      <c r="G67" s="147"/>
      <c r="H67" s="48" t="s">
        <v>72</v>
      </c>
      <c r="I67" s="28"/>
      <c r="J67" s="27">
        <v>8</v>
      </c>
      <c r="K67" s="25">
        <f t="shared" si="3"/>
        <v>0</v>
      </c>
    </row>
    <row r="68" spans="1:11" ht="16.5" thickBot="1">
      <c r="A68" s="168"/>
      <c r="B68" s="169"/>
      <c r="C68" s="169"/>
      <c r="D68" s="169"/>
      <c r="E68" s="169"/>
      <c r="F68" s="169"/>
      <c r="G68" s="169"/>
      <c r="H68" s="169"/>
      <c r="I68" s="169"/>
      <c r="J68" s="169"/>
      <c r="K68" s="169"/>
    </row>
    <row r="69" spans="1:11" ht="28.5" customHeight="1" thickBot="1">
      <c r="A69" s="17" t="s">
        <v>185</v>
      </c>
      <c r="B69" s="6"/>
      <c r="C69" s="6"/>
      <c r="D69" s="6"/>
      <c r="E69" s="6"/>
      <c r="F69" s="6"/>
      <c r="G69" s="6"/>
      <c r="H69" s="75"/>
      <c r="I69" s="75"/>
      <c r="J69" s="75"/>
      <c r="K69" s="75">
        <f>SUM(K8:K67)</f>
        <v>798</v>
      </c>
    </row>
  </sheetData>
  <mergeCells count="135">
    <mergeCell ref="I4:K4"/>
    <mergeCell ref="B6:D6"/>
    <mergeCell ref="E6:G6"/>
    <mergeCell ref="A1:K1"/>
    <mergeCell ref="A2:K2"/>
    <mergeCell ref="A3:B3"/>
    <mergeCell ref="C3:D3"/>
    <mergeCell ref="F3:G3"/>
    <mergeCell ref="I3:K3"/>
    <mergeCell ref="B7:D7"/>
    <mergeCell ref="E7:G7"/>
    <mergeCell ref="B8:D8"/>
    <mergeCell ref="E8:G8"/>
    <mergeCell ref="B9:D9"/>
    <mergeCell ref="E9:G9"/>
    <mergeCell ref="A4:B4"/>
    <mergeCell ref="C4:D4"/>
    <mergeCell ref="F4:G4"/>
    <mergeCell ref="B13:D13"/>
    <mergeCell ref="E13:G13"/>
    <mergeCell ref="B14:D14"/>
    <mergeCell ref="E14:G14"/>
    <mergeCell ref="B15:D15"/>
    <mergeCell ref="E15:G15"/>
    <mergeCell ref="B10:D10"/>
    <mergeCell ref="E10:G10"/>
    <mergeCell ref="B11:D11"/>
    <mergeCell ref="E11:G11"/>
    <mergeCell ref="B12:D12"/>
    <mergeCell ref="E12:G12"/>
    <mergeCell ref="B18:D18"/>
    <mergeCell ref="E18:G18"/>
    <mergeCell ref="B19:D19"/>
    <mergeCell ref="E19:G19"/>
    <mergeCell ref="B20:D20"/>
    <mergeCell ref="E20:G20"/>
    <mergeCell ref="B16:D16"/>
    <mergeCell ref="E16:G16"/>
    <mergeCell ref="B17:D17"/>
    <mergeCell ref="E17:G17"/>
    <mergeCell ref="B24:D24"/>
    <mergeCell ref="E24:G24"/>
    <mergeCell ref="B25:D25"/>
    <mergeCell ref="E25:G25"/>
    <mergeCell ref="B26:D26"/>
    <mergeCell ref="E26:G26"/>
    <mergeCell ref="B21:D21"/>
    <mergeCell ref="E21:G21"/>
    <mergeCell ref="B22:D22"/>
    <mergeCell ref="E22:G22"/>
    <mergeCell ref="B23:D23"/>
    <mergeCell ref="E23:G23"/>
    <mergeCell ref="B30:D30"/>
    <mergeCell ref="E30:G30"/>
    <mergeCell ref="B31:D31"/>
    <mergeCell ref="E31:G31"/>
    <mergeCell ref="B32:D32"/>
    <mergeCell ref="E32:G32"/>
    <mergeCell ref="B27:D27"/>
    <mergeCell ref="E27:G27"/>
    <mergeCell ref="B28:D28"/>
    <mergeCell ref="E28:G28"/>
    <mergeCell ref="B29:D29"/>
    <mergeCell ref="E29:G29"/>
    <mergeCell ref="B36:D36"/>
    <mergeCell ref="E36:G36"/>
    <mergeCell ref="B37:D37"/>
    <mergeCell ref="E37:G37"/>
    <mergeCell ref="B38:D38"/>
    <mergeCell ref="E38:G38"/>
    <mergeCell ref="B33:D33"/>
    <mergeCell ref="E33:G33"/>
    <mergeCell ref="B34:D34"/>
    <mergeCell ref="E34:G34"/>
    <mergeCell ref="B35:D35"/>
    <mergeCell ref="E35:G35"/>
    <mergeCell ref="B42:D42"/>
    <mergeCell ref="E42:G42"/>
    <mergeCell ref="B43:D43"/>
    <mergeCell ref="E43:G43"/>
    <mergeCell ref="B44:D44"/>
    <mergeCell ref="E44:G44"/>
    <mergeCell ref="B39:D39"/>
    <mergeCell ref="E39:G39"/>
    <mergeCell ref="B40:D40"/>
    <mergeCell ref="E40:G40"/>
    <mergeCell ref="B41:D41"/>
    <mergeCell ref="E41:G41"/>
    <mergeCell ref="B48:D48"/>
    <mergeCell ref="E48:G48"/>
    <mergeCell ref="B49:D49"/>
    <mergeCell ref="E49:G49"/>
    <mergeCell ref="B50:D50"/>
    <mergeCell ref="E50:G50"/>
    <mergeCell ref="B45:D45"/>
    <mergeCell ref="E45:G45"/>
    <mergeCell ref="B46:D46"/>
    <mergeCell ref="E46:G46"/>
    <mergeCell ref="B47:D47"/>
    <mergeCell ref="E47:G47"/>
    <mergeCell ref="B54:D54"/>
    <mergeCell ref="E54:G54"/>
    <mergeCell ref="B55:D55"/>
    <mergeCell ref="E55:G55"/>
    <mergeCell ref="B56:D56"/>
    <mergeCell ref="E56:G56"/>
    <mergeCell ref="B51:D51"/>
    <mergeCell ref="E51:G51"/>
    <mergeCell ref="B52:D52"/>
    <mergeCell ref="E52:G52"/>
    <mergeCell ref="B53:D53"/>
    <mergeCell ref="E53:G53"/>
    <mergeCell ref="B60:D60"/>
    <mergeCell ref="E60:G60"/>
    <mergeCell ref="B61:D61"/>
    <mergeCell ref="E61:G61"/>
    <mergeCell ref="B62:D62"/>
    <mergeCell ref="E62:G62"/>
    <mergeCell ref="B57:D57"/>
    <mergeCell ref="E57:G57"/>
    <mergeCell ref="B58:D58"/>
    <mergeCell ref="E58:G58"/>
    <mergeCell ref="B59:D59"/>
    <mergeCell ref="E59:G59"/>
    <mergeCell ref="B66:D66"/>
    <mergeCell ref="E66:G66"/>
    <mergeCell ref="B67:D67"/>
    <mergeCell ref="E67:G67"/>
    <mergeCell ref="A68:K68"/>
    <mergeCell ref="B63:D63"/>
    <mergeCell ref="E63:G63"/>
    <mergeCell ref="B64:D64"/>
    <mergeCell ref="E64:G64"/>
    <mergeCell ref="B65:D65"/>
    <mergeCell ref="E65:G65"/>
  </mergeCells>
  <printOptions horizontalCentered="1" verticalCentered="1"/>
  <pageMargins left="0" right="0" top="0" bottom="0" header="0" footer="0"/>
  <pageSetup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13797e2-e8d6-4868-ad02-ec3063767a5d" xsi:nil="true"/>
    <lcf76f155ced4ddcb4097134ff3c332f xmlns="f37f60bb-8f16-487e-9c8c-c80e7118925b">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30125B71DFADB34DAAC96D3D53C11547" ma:contentTypeVersion="18" ma:contentTypeDescription="Opprett et nytt dokument." ma:contentTypeScope="" ma:versionID="f65f8db098b63b5bc92d7feb1d364505">
  <xsd:schema xmlns:xsd="http://www.w3.org/2001/XMLSchema" xmlns:xs="http://www.w3.org/2001/XMLSchema" xmlns:p="http://schemas.microsoft.com/office/2006/metadata/properties" xmlns:ns2="f37f60bb-8f16-487e-9c8c-c80e7118925b" xmlns:ns3="f13797e2-e8d6-4868-ad02-ec3063767a5d" targetNamespace="http://schemas.microsoft.com/office/2006/metadata/properties" ma:root="true" ma:fieldsID="387c344ef7f928f600cf4bd1882f2196" ns2:_="" ns3:_="">
    <xsd:import namespace="f37f60bb-8f16-487e-9c8c-c80e7118925b"/>
    <xsd:import namespace="f13797e2-e8d6-4868-ad02-ec3063767a5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7f60bb-8f16-487e-9c8c-c80e711892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Bildemerkelapper" ma:readOnly="false" ma:fieldId="{5cf76f15-5ced-4ddc-b409-7134ff3c332f}" ma:taxonomyMulti="true" ma:sspId="2851e875-a665-42c1-a59f-633611ec1f9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13797e2-e8d6-4868-ad02-ec3063767a5d" elementFormDefault="qualified">
    <xsd:import namespace="http://schemas.microsoft.com/office/2006/documentManagement/types"/>
    <xsd:import namespace="http://schemas.microsoft.com/office/infopath/2007/PartnerControls"/>
    <xsd:element name="SharedWithUsers" ma:index="12"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ingsdetaljer" ma:internalName="SharedWithDetails" ma:readOnly="true">
      <xsd:simpleType>
        <xsd:restriction base="dms:Note">
          <xsd:maxLength value="255"/>
        </xsd:restriction>
      </xsd:simpleType>
    </xsd:element>
    <xsd:element name="TaxCatchAll" ma:index="21" nillable="true" ma:displayName="Taxonomy Catch All Column" ma:hidden="true" ma:list="{4ac9e2c0-5785-4950-9aff-ec4a95128f7e}" ma:internalName="TaxCatchAll" ma:showField="CatchAllData" ma:web="f13797e2-e8d6-4868-ad02-ec3063767a5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0E9A21-8BCF-47E9-8B0E-ACBD8DBE007D}"/>
</file>

<file path=customXml/itemProps2.xml><?xml version="1.0" encoding="utf-8"?>
<ds:datastoreItem xmlns:ds="http://schemas.openxmlformats.org/officeDocument/2006/customXml" ds:itemID="{E5EF5D11-00EE-405E-8271-6652AFE06033}"/>
</file>

<file path=customXml/itemProps3.xml><?xml version="1.0" encoding="utf-8"?>
<ds:datastoreItem xmlns:ds="http://schemas.openxmlformats.org/officeDocument/2006/customXml" ds:itemID="{48C4CCDC-B1A2-4D5F-8AAD-19446458155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PIXEL-PC</dc:creator>
  <cp:keywords/>
  <dc:description/>
  <cp:lastModifiedBy>Saleh Elbarasi</cp:lastModifiedBy>
  <cp:revision/>
  <dcterms:created xsi:type="dcterms:W3CDTF">2020-02-18T08:55:22Z</dcterms:created>
  <dcterms:modified xsi:type="dcterms:W3CDTF">2023-06-26T15:46:26Z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0x01010030125B71DFADB34DAAC96D3D53C11547</vt:lpwstr>
  </property>
  <property fmtid="{D5CDD505-2E9C-101B-9397-08002B2CF9AE}" pid="3" name="MediaServiceImageTags">
    <vt:lpwstr/>
  </property>
</Properties>
</file>